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3256" windowHeight="12180"/>
  </bookViews>
  <sheets>
    <sheet name="SAŽETAK-EUR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calcPr calcId="145621"/>
</workbook>
</file>

<file path=xl/calcChain.xml><?xml version="1.0" encoding="utf-8"?>
<calcChain xmlns="http://schemas.openxmlformats.org/spreadsheetml/2006/main">
  <c r="H70" i="3" l="1"/>
  <c r="H71" i="3"/>
  <c r="H56" i="3"/>
  <c r="H45" i="3"/>
  <c r="H38" i="3" s="1"/>
  <c r="H78" i="3" s="1"/>
  <c r="H39" i="3"/>
  <c r="H20" i="3"/>
  <c r="H24" i="3"/>
  <c r="H11" i="3"/>
  <c r="I8" i="1"/>
  <c r="I14" i="1" s="1"/>
  <c r="I11" i="1"/>
  <c r="H10" i="3" l="1"/>
  <c r="H33" i="3" s="1"/>
  <c r="H170" i="7"/>
  <c r="H169" i="7" s="1"/>
  <c r="H166" i="7"/>
  <c r="H165" i="7" s="1"/>
  <c r="H133" i="7"/>
  <c r="H132" i="7" s="1"/>
  <c r="H70" i="7"/>
  <c r="H69" i="7" s="1"/>
  <c r="H61" i="7"/>
  <c r="H60" i="7" s="1"/>
  <c r="H59" i="7" s="1"/>
  <c r="H40" i="7"/>
  <c r="H39" i="7" s="1"/>
  <c r="H38" i="7" s="1"/>
  <c r="H35" i="7"/>
  <c r="H34" i="7" s="1"/>
  <c r="H27" i="7"/>
  <c r="H26" i="7" s="1"/>
  <c r="H22" i="7"/>
  <c r="H21" i="7" s="1"/>
  <c r="H11" i="7"/>
  <c r="H10" i="7" s="1"/>
  <c r="H9" i="7" s="1"/>
  <c r="H20" i="7" l="1"/>
  <c r="H164" i="7"/>
  <c r="G24" i="3"/>
  <c r="G80" i="7"/>
  <c r="H11" i="1" l="1"/>
  <c r="H8" i="1"/>
  <c r="H14" i="1" l="1"/>
  <c r="J38" i="3"/>
  <c r="I38" i="3"/>
  <c r="J24" i="3"/>
  <c r="J20" i="3"/>
  <c r="J10" i="3"/>
  <c r="J33" i="3" s="1"/>
  <c r="G11" i="3"/>
  <c r="G10" i="3" s="1"/>
  <c r="G39" i="3"/>
  <c r="I39" i="3"/>
  <c r="J39" i="3"/>
  <c r="G45" i="3"/>
  <c r="I45" i="3"/>
  <c r="J45" i="3"/>
  <c r="G56" i="3"/>
  <c r="G61" i="3"/>
  <c r="G67" i="3"/>
  <c r="G70" i="3"/>
  <c r="G71" i="3"/>
  <c r="G20" i="3"/>
  <c r="I20" i="3"/>
  <c r="I10" i="3" s="1"/>
  <c r="I24" i="3"/>
  <c r="I78" i="3" l="1"/>
  <c r="G38" i="3"/>
  <c r="G78" i="3" s="1"/>
  <c r="J78" i="3"/>
  <c r="I33" i="3"/>
  <c r="G33" i="3"/>
  <c r="J40" i="7"/>
  <c r="J39" i="7" s="1"/>
  <c r="J169" i="7"/>
  <c r="J166" i="7"/>
  <c r="J165" i="7" s="1"/>
  <c r="I166" i="7"/>
  <c r="I165" i="7" s="1"/>
  <c r="J99" i="7"/>
  <c r="I99" i="7"/>
  <c r="J61" i="7"/>
  <c r="J60" i="7" s="1"/>
  <c r="J59" i="7" s="1"/>
  <c r="I61" i="7"/>
  <c r="I60" i="7" s="1"/>
  <c r="I59" i="7" s="1"/>
  <c r="J49" i="7"/>
  <c r="J48" i="7" s="1"/>
  <c r="J47" i="7" s="1"/>
  <c r="I49" i="7"/>
  <c r="I48" i="7" s="1"/>
  <c r="I47" i="7" s="1"/>
  <c r="G49" i="7"/>
  <c r="G48" i="7" s="1"/>
  <c r="G47" i="7" s="1"/>
  <c r="I40" i="7"/>
  <c r="I39" i="7" s="1"/>
  <c r="I38" i="7" s="1"/>
  <c r="J35" i="7"/>
  <c r="J34" i="7" s="1"/>
  <c r="I35" i="7"/>
  <c r="I34" i="7" s="1"/>
  <c r="J30" i="7"/>
  <c r="J29" i="7" s="1"/>
  <c r="J27" i="7"/>
  <c r="J26" i="7" s="1"/>
  <c r="I30" i="7"/>
  <c r="I29" i="7" s="1"/>
  <c r="I27" i="7"/>
  <c r="I26" i="7" s="1"/>
  <c r="J22" i="7"/>
  <c r="J21" i="7" s="1"/>
  <c r="I22" i="7"/>
  <c r="I21" i="7" s="1"/>
  <c r="J17" i="7"/>
  <c r="J16" i="7" s="1"/>
  <c r="I17" i="7"/>
  <c r="I16" i="7" s="1"/>
  <c r="J11" i="7"/>
  <c r="J10" i="7" s="1"/>
  <c r="I11" i="7"/>
  <c r="I10" i="7" s="1"/>
  <c r="J20" i="7" l="1"/>
  <c r="I20" i="7"/>
  <c r="I7" i="7" s="1"/>
  <c r="I45" i="7"/>
  <c r="J164" i="7"/>
  <c r="I164" i="7"/>
  <c r="G113" i="7"/>
  <c r="G99" i="7"/>
  <c r="G170" i="7"/>
  <c r="G169" i="7" s="1"/>
  <c r="G166" i="7"/>
  <c r="G165" i="7" s="1"/>
  <c r="G133" i="7"/>
  <c r="G132" i="7" s="1"/>
  <c r="G122" i="7" s="1"/>
  <c r="G61" i="7"/>
  <c r="G60" i="7" s="1"/>
  <c r="G59" i="7" s="1"/>
  <c r="G40" i="7"/>
  <c r="G39" i="7" s="1"/>
  <c r="G38" i="7" s="1"/>
  <c r="G22" i="7"/>
  <c r="G21" i="7" s="1"/>
  <c r="G27" i="7"/>
  <c r="G26" i="7" s="1"/>
  <c r="G30" i="7"/>
  <c r="G29" i="7" s="1"/>
  <c r="G35" i="7"/>
  <c r="G34" i="7" s="1"/>
  <c r="G17" i="7"/>
  <c r="G16" i="7" s="1"/>
  <c r="G15" i="7" s="1"/>
  <c r="G11" i="7"/>
  <c r="G10" i="7" s="1"/>
  <c r="G9" i="7" s="1"/>
  <c r="G164" i="7" l="1"/>
  <c r="G20" i="7"/>
  <c r="I6" i="7"/>
  <c r="G7" i="7"/>
  <c r="G45" i="7"/>
  <c r="F33" i="3"/>
  <c r="F71" i="3"/>
  <c r="F67" i="3"/>
  <c r="F56" i="3"/>
  <c r="F45" i="3"/>
  <c r="F39" i="3"/>
  <c r="F11" i="3"/>
  <c r="F20" i="3"/>
  <c r="F24" i="3"/>
  <c r="G6" i="7" l="1"/>
  <c r="F38" i="3"/>
  <c r="F78" i="3" s="1"/>
  <c r="F8" i="1"/>
</calcChain>
</file>

<file path=xl/sharedStrings.xml><?xml version="1.0" encoding="utf-8"?>
<sst xmlns="http://schemas.openxmlformats.org/spreadsheetml/2006/main" count="418" uniqueCount="191">
  <si>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</si>
  <si>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</si>
  <si>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</si>
  <si>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</si>
  <si>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</si>
  <si>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</si>
  <si>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</si>
  <si>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</si>
  <si>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</si>
  <si>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</si>
  <si>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</si>
  <si>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</si>
  <si>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</si>
  <si>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</si>
  <si>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</si>
  <si>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</si>
  <si>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</si>
  <si>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</si>
  <si>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</si>
  <si>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</si>
  <si>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</si>
  <si>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</si>
  <si>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</si>
  <si>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</si>
  <si>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</si>
  <si>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</si>
  <si>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</si>
  <si>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</si>
  <si>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</si>
  <si>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</si>
  <si>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</si>
  <si>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</si>
  <si>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</si>
  <si>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</si>
  <si>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</si>
  <si>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</si>
  <si>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</si>
  <si>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</si>
  <si>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</si>
  <si>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</si>
  <si>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</si>
  <si>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</si>
  <si>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</si>
  <si>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</si>
  <si>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</si>
  <si>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</si>
  <si>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</si>
  <si>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</si>
  <si>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</si>
  <si>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</si>
  <si>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</si>
  <si>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</si>
  <si>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</si>
  <si>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</si>
  <si>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</si>
  <si>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NAZIV PROGRAMA: Redovna djelatnost srednjih škola - minimalni standard</t>
  </si>
  <si>
    <t>A220101</t>
  </si>
  <si>
    <t>Izvor financiranja  11</t>
  </si>
  <si>
    <t xml:space="preserve">Financijski rashodi </t>
  </si>
  <si>
    <t xml:space="preserve">NAZIV AKTIVNOSTI: Materijalni rashodi SŠ po kriterijima </t>
  </si>
  <si>
    <t>A220102</t>
  </si>
  <si>
    <t>NAZIV AKTIVNOSTI: Materijalni rashodi SŠ po stvarnom trošku</t>
  </si>
  <si>
    <t>A220103</t>
  </si>
  <si>
    <t>NAZIV AKTIVNOSTI: Materijalni rashodi SŠ - drugi izvori</t>
  </si>
  <si>
    <t>A220104</t>
  </si>
  <si>
    <t>NAZIV AKTIVNOSTI: Plaće i drugi rashodi za zaposlene SŠ</t>
  </si>
  <si>
    <t>Izvor financiranja 51</t>
  </si>
  <si>
    <t>NAZIV PROGRAMA: Programi obrazovanja iznad standarda</t>
  </si>
  <si>
    <t>A230102</t>
  </si>
  <si>
    <t>NAZIV AKTIVNOSTI: Županijska natjecanja</t>
  </si>
  <si>
    <t>A230104</t>
  </si>
  <si>
    <t xml:space="preserve">NAZIV AKTIVNOSTI: Pomoćnici u nastavi </t>
  </si>
  <si>
    <t>Izvor financiranja 53</t>
  </si>
  <si>
    <t>A230184</t>
  </si>
  <si>
    <t>NAZIV AKTIVNOSTI: Zavičajna nastava</t>
  </si>
  <si>
    <t>A230199</t>
  </si>
  <si>
    <t>NAZIV AKTIVNOSTI: Školska shema</t>
  </si>
  <si>
    <t>NAZIV PROGRAMA: Opremanje u srednjim školama</t>
  </si>
  <si>
    <t>K240601</t>
  </si>
  <si>
    <t>NAZIV AKTIVNOSTI: Školski namještaj i oprema</t>
  </si>
  <si>
    <t>Izvor financiranja 11</t>
  </si>
  <si>
    <t>NAZIV PROGRAMA: KLIK - ERDF</t>
  </si>
  <si>
    <t>T910201</t>
  </si>
  <si>
    <t>NAZIV AKTIVNOSTI: Provedba projekta KLIK - ERDF</t>
  </si>
  <si>
    <t>Pomoći dane u inozemstvo i unutar opće države</t>
  </si>
  <si>
    <t>Subvencije</t>
  </si>
  <si>
    <t>T910501</t>
  </si>
  <si>
    <t>NAZIV PROGRAMA: KLIK - ESF</t>
  </si>
  <si>
    <t>NAZIV AKTIVNOSTI: Provedba projekta KLIK - ESF</t>
  </si>
  <si>
    <t>NAZIV PROGRAMA: MOZAIK 4</t>
  </si>
  <si>
    <t>T910801</t>
  </si>
  <si>
    <t>NAZIV AKTIVNOSTI: Pomoćnici u nastavi - MOZAIK 4</t>
  </si>
  <si>
    <t>Sveukupno rashodi tekuće godine</t>
  </si>
  <si>
    <t>Pokriveni manjak</t>
  </si>
  <si>
    <t>Korišteni višak</t>
  </si>
  <si>
    <t>09 Obrazovanje</t>
  </si>
  <si>
    <t>092 Srednjoškolsko obrazovanje</t>
  </si>
  <si>
    <t>0922 Više srednjoškolsko obrazovanje</t>
  </si>
  <si>
    <t>Financijski rashodi</t>
  </si>
  <si>
    <t>Tekuće pomoći proračunskim korisnicima dr.proračuna</t>
  </si>
  <si>
    <t>Ostale naknade građanima i kućanstvima iz proračuna</t>
  </si>
  <si>
    <t>Prihodi od imovine</t>
  </si>
  <si>
    <t>Prihodi od administrativnih pristojbi i po posebnim propisima</t>
  </si>
  <si>
    <t>Prihodi od prodaje robe i pruženih usluga</t>
  </si>
  <si>
    <t>Donacije</t>
  </si>
  <si>
    <t>Ostali prihodi</t>
  </si>
  <si>
    <t>Prihodi od prodaje ili zamjene nefinancijske imovine</t>
  </si>
  <si>
    <t>A230101</t>
  </si>
  <si>
    <t>NAZIV AKTIVNOSTI: Materijalni rashodi iznad standarda</t>
  </si>
  <si>
    <t>Izvor financiranja  53</t>
  </si>
  <si>
    <t>Izvor financiranja  55</t>
  </si>
  <si>
    <t>Ostali rashodi</t>
  </si>
  <si>
    <t>Izvor financiranja  48</t>
  </si>
  <si>
    <t>Decentralizirana sredstva za SŠ 48007</t>
  </si>
  <si>
    <t>Izvor financiranja  32</t>
  </si>
  <si>
    <t>Vlastiti prihodi SŠ 32400</t>
  </si>
  <si>
    <t>Prihodi za posebne namjene za SŠ 47400</t>
  </si>
  <si>
    <t>Izvor financiranja  62</t>
  </si>
  <si>
    <t>Donacije za SŠ 62400</t>
  </si>
  <si>
    <t>Izvor financiranja 72</t>
  </si>
  <si>
    <t>Prihodi od prodaje imovine za SŠ 72400</t>
  </si>
  <si>
    <t>Ministarstvo znanosti i obrazovanja za proračunske korisnike 53082</t>
  </si>
  <si>
    <t>Nenemjenski prihodi i primici 11001</t>
  </si>
  <si>
    <t>Nenamjenski  prihodi i primici 11001</t>
  </si>
  <si>
    <t>Ministarstvo poljoprivrede za proračunske korisnke 53060</t>
  </si>
  <si>
    <t>Izvor financiranja 32</t>
  </si>
  <si>
    <t>Nenamjenski prihodi i primici 11001</t>
  </si>
  <si>
    <t>Grad Pula za proračunske korisnike 55359</t>
  </si>
  <si>
    <t>Strukturni fondovi EU 51100</t>
  </si>
  <si>
    <t>Europski socijalni fond - KLIK-ŠTUT Pula 51201</t>
  </si>
  <si>
    <t>Europski fond za regionalni razvoj (EFRR)-PK 51300</t>
  </si>
  <si>
    <t>NAZIV PROGRAMA: MOZAIK 5</t>
  </si>
  <si>
    <t>T921101</t>
  </si>
  <si>
    <t>NAZIV AKTIVNOSTI: Provedba projekta - MOZAIK 5</t>
  </si>
  <si>
    <t>Europska unija</t>
  </si>
  <si>
    <t>Ministarstva i državne ustanove za proračunske korisnike</t>
  </si>
  <si>
    <t>SREDNJOŠKOLSKE USTANOVE</t>
  </si>
  <si>
    <t>Funkcija 0921</t>
  </si>
  <si>
    <t>Funkcija 0950</t>
  </si>
  <si>
    <t>Funcija 0950</t>
  </si>
  <si>
    <t>Funkcija 0912</t>
  </si>
  <si>
    <t>Funkcija 0960</t>
  </si>
  <si>
    <t>Funkcija 0980</t>
  </si>
  <si>
    <t>Nenamjenski prihodi i primici</t>
  </si>
  <si>
    <t>Vlastiti prihodi proračunskih korisnika</t>
  </si>
  <si>
    <t>Decentralizirana sredstva</t>
  </si>
  <si>
    <t>Donacije za proračunske korisnike</t>
  </si>
  <si>
    <t>Prihodi od prodaje imovine za proračunske korisnike</t>
  </si>
  <si>
    <t>Prihodi za posebne namjene</t>
  </si>
  <si>
    <t>SVEUKUPNO:</t>
  </si>
  <si>
    <t>Ostale institucije za proračunske korisnike</t>
  </si>
  <si>
    <t>Prihodi za posebne namjene za SŠ</t>
  </si>
  <si>
    <t>Gradovi i općine za proračunske korisnike</t>
  </si>
  <si>
    <t>Predsjednica Školskog odbora:</t>
  </si>
  <si>
    <t>Vesna Pavletić</t>
  </si>
  <si>
    <t>EUR</t>
  </si>
  <si>
    <t>Izvršenje 2022.</t>
  </si>
  <si>
    <t>A230115</t>
  </si>
  <si>
    <t>Ostali programi i projekti</t>
  </si>
  <si>
    <t>A230209</t>
  </si>
  <si>
    <t>Menstrualne higijenske potrepštine</t>
  </si>
  <si>
    <t>Ministarstvo rada, mirovinskog sustava, obitelji i socijalne politike za proračunske korisnke 53102</t>
  </si>
  <si>
    <t>Prihodi od institucija EU</t>
  </si>
  <si>
    <t>Naknade građanima i kućanstvima na temelju osiguranja i druge naknade</t>
  </si>
  <si>
    <t>Izvor financiranja  47</t>
  </si>
  <si>
    <t xml:space="preserve">Donacije </t>
  </si>
  <si>
    <t>Plan za 2024.</t>
  </si>
  <si>
    <t>Projekcija 
za 2026.</t>
  </si>
  <si>
    <t>Plan 2024.</t>
  </si>
  <si>
    <t>Plan 2023.</t>
  </si>
  <si>
    <t>Izvršenje za 2022.**</t>
  </si>
  <si>
    <t>NAZIV AKTIVNOSTI: Provedba projekta - MOZAIK 6</t>
  </si>
  <si>
    <t>NAZIV AKTIVNOSTI: Opremanje biblioteke</t>
  </si>
  <si>
    <t>K240602</t>
  </si>
  <si>
    <t>T921201</t>
  </si>
  <si>
    <t>A230214</t>
  </si>
  <si>
    <t>Izmjena naziva škole (dvojezičnost)</t>
  </si>
  <si>
    <t xml:space="preserve">1. izmjene i dopune </t>
  </si>
  <si>
    <t>1. izmjene i dopune</t>
  </si>
  <si>
    <t>1.  IZMJENE I DOPUNE FINANCIJSKOG PLANA ŠKOLE ZA TURIZAM, UGOSTITELJSTVO I TRGOVINU PULA
ZA 2024. I PROJEKCIJA ZA 2025. I 2026. GODINU</t>
  </si>
  <si>
    <t xml:space="preserve"> 1. IZMJENE I DOPUNE FINANCIJSKOG PLANA ŠKOLE ZA TURIZAM, UGOSTITELJSTVO I TRGOVINU PULA 
ZA 2024. I PROJEKCIJA ZA 2025. I 2026. GODINU</t>
  </si>
  <si>
    <t>1. IZMJENE I DOPUNE FINANCIJSKG PLANA ŠKOLE ZA TURIZAM, UGOSTITELJSTVO I TRGOVINU PULA 
ZA 2024. I PROJEKCIJA ZA 2025. I 2026. GODINU</t>
  </si>
  <si>
    <t>A230213</t>
  </si>
  <si>
    <t>Fakultativni program: Škola i zajednica</t>
  </si>
  <si>
    <t>NAZIV PROGRAMA: Investicijsko održavanje srednjih škola</t>
  </si>
  <si>
    <t>A240201</t>
  </si>
  <si>
    <t>Investicijsko održavanje SŠ - minimalni standard</t>
  </si>
  <si>
    <t>Izvor financiranja 48</t>
  </si>
  <si>
    <t>Pula, 28.05.2024.</t>
  </si>
  <si>
    <t>KLASA: 400-02/23-01/01</t>
  </si>
  <si>
    <t>URBROJ: 2168-21-24-3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</si>
</sst>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4"/>
      <color rgb="FFC00000"/>
      <name val="Arial"/>
      <family val="2"/>
      <charset val="238"/>
    </font>
    <font>
      <sz val="11"/>
      <color rgb="FFC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3" fontId="6" fillId="2" borderId="4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 wrapText="1"/>
    </xf>
    <xf numFmtId="0" fontId="20" fillId="0" borderId="0" xfId="0" applyFont="1"/>
    <xf numFmtId="0" fontId="21" fillId="0" borderId="0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right"/>
    </xf>
    <xf numFmtId="0" fontId="1" fillId="0" borderId="0" xfId="0" applyFont="1"/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21" fillId="2" borderId="3" xfId="0" applyNumberFormat="1" applyFont="1" applyFill="1" applyBorder="1" applyAlignment="1" applyProtection="1">
      <alignment horizontal="left" vertical="center" wrapText="1"/>
    </xf>
    <xf numFmtId="0" fontId="22" fillId="2" borderId="3" xfId="0" quotePrefix="1" applyFont="1" applyFill="1" applyBorder="1" applyAlignment="1">
      <alignment horizontal="left" vertical="center"/>
    </xf>
    <xf numFmtId="0" fontId="23" fillId="2" borderId="3" xfId="0" applyNumberFormat="1" applyFont="1" applyFill="1" applyBorder="1" applyAlignment="1" applyProtection="1">
      <alignment horizontal="left" vertical="center"/>
    </xf>
    <xf numFmtId="3" fontId="6" fillId="4" borderId="4" xfId="0" applyNumberFormat="1" applyFont="1" applyFill="1" applyBorder="1" applyAlignment="1" applyProtection="1">
      <alignment vertical="center" wrapText="1"/>
    </xf>
    <xf numFmtId="3" fontId="6" fillId="4" borderId="3" xfId="0" applyNumberFormat="1" applyFont="1" applyFill="1" applyBorder="1" applyAlignment="1" applyProtection="1">
      <alignment vertical="center" wrapText="1"/>
    </xf>
    <xf numFmtId="0" fontId="24" fillId="2" borderId="3" xfId="0" quotePrefix="1" applyFont="1" applyFill="1" applyBorder="1" applyAlignment="1">
      <alignment horizontal="left" vertical="center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Font="1"/>
    <xf numFmtId="3" fontId="27" fillId="2" borderId="3" xfId="0" applyNumberFormat="1" applyFont="1" applyFill="1" applyBorder="1" applyAlignment="1">
      <alignment horizontal="right"/>
    </xf>
    <xf numFmtId="3" fontId="9" fillId="2" borderId="4" xfId="0" applyNumberFormat="1" applyFont="1" applyFill="1" applyBorder="1" applyAlignment="1">
      <alignment horizontal="right"/>
    </xf>
    <xf numFmtId="0" fontId="11" fillId="4" borderId="4" xfId="0" applyNumberFormat="1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Border="1" applyAlignment="1" applyProtection="1">
      <alignment horizontal="center" vertical="center" wrapText="1"/>
    </xf>
    <xf numFmtId="3" fontId="26" fillId="0" borderId="0" xfId="0" applyNumberFormat="1" applyFont="1"/>
    <xf numFmtId="0" fontId="28" fillId="2" borderId="3" xfId="0" quotePrefix="1" applyFont="1" applyFill="1" applyBorder="1" applyAlignment="1">
      <alignment horizontal="left" vertical="center" wrapText="1"/>
    </xf>
    <xf numFmtId="0" fontId="28" fillId="2" borderId="3" xfId="0" quotePrefix="1" applyFont="1" applyFill="1" applyBorder="1" applyAlignment="1">
      <alignment horizontal="left" vertical="center"/>
    </xf>
    <xf numFmtId="3" fontId="0" fillId="0" borderId="0" xfId="0" applyNumberFormat="1"/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3" fontId="25" fillId="0" borderId="0" xfId="0" applyNumberFormat="1" applyFont="1" applyFill="1" applyBorder="1" applyAlignment="1" applyProtection="1">
      <alignment horizontal="center" vertical="center" wrapText="1"/>
    </xf>
    <xf numFmtId="3" fontId="9" fillId="2" borderId="3" xfId="0" quotePrefix="1" applyNumberFormat="1" applyFont="1" applyFill="1" applyBorder="1" applyAlignment="1">
      <alignment horizontal="left" vertical="center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21" fillId="2" borderId="3" xfId="0" applyNumberFormat="1" applyFont="1" applyFill="1" applyBorder="1" applyAlignment="1">
      <alignment horizontal="right"/>
    </xf>
    <xf numFmtId="3" fontId="9" fillId="2" borderId="3" xfId="0" applyNumberFormat="1" applyFont="1" applyFill="1" applyBorder="1" applyAlignment="1">
      <alignment horizontal="right"/>
    </xf>
    <xf numFmtId="3" fontId="29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 applyProtection="1">
      <alignment horizontal="right" wrapText="1"/>
    </xf>
    <xf numFmtId="3" fontId="3" fillId="2" borderId="3" xfId="0" applyNumberFormat="1" applyFont="1" applyFill="1" applyBorder="1" applyAlignment="1" applyProtection="1">
      <alignment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3" fontId="30" fillId="0" borderId="0" xfId="0" applyNumberFormat="1" applyFont="1"/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3" fontId="11" fillId="2" borderId="3" xfId="0" applyNumberFormat="1" applyFont="1" applyFill="1" applyBorder="1" applyAlignment="1">
      <alignment horizontal="right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3" fontId="32" fillId="2" borderId="4" xfId="0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31" fillId="2" borderId="1" xfId="0" applyNumberFormat="1" applyFont="1" applyFill="1" applyBorder="1" applyAlignment="1" applyProtection="1">
      <alignment horizontal="left" vertical="center" wrapText="1"/>
    </xf>
    <xf numFmtId="0" fontId="31" fillId="2" borderId="2" xfId="0" applyNumberFormat="1" applyFont="1" applyFill="1" applyBorder="1" applyAlignment="1" applyProtection="1">
      <alignment horizontal="left" vertical="center" wrapText="1"/>
    </xf>
    <xf numFmtId="0" fontId="31" fillId="2" borderId="4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workbookViewId="0">
      <selection activeCell="B38" sqref="B38"/>
    </sheetView>
  </sheetViews>
  <sheetFormatPr defaultRowHeight="14.4" x14ac:dyDescent="0.3"/>
  <cols>
    <col min="5" max="11" width="25.33203125" customWidth="1"/>
  </cols>
  <sheetData>
    <row r="1" spans="1:11" ht="42" customHeight="1" x14ac:dyDescent="0.3">
      <c r="A1" s="140" t="s">
        <v>179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2" spans="1:11" ht="18" customHeight="1" x14ac:dyDescent="0.3">
      <c r="A2" s="5"/>
      <c r="B2" s="5"/>
      <c r="C2" s="5"/>
      <c r="D2" s="5"/>
      <c r="E2" s="5"/>
      <c r="F2" s="5"/>
      <c r="G2" s="29"/>
      <c r="H2" s="29"/>
      <c r="I2" s="29"/>
      <c r="J2" s="5"/>
      <c r="K2" s="5"/>
    </row>
    <row r="3" spans="1:11" ht="15.6" x14ac:dyDescent="0.3">
      <c r="A3" s="140" t="s">
        <v>33</v>
      </c>
      <c r="B3" s="140"/>
      <c r="C3" s="140"/>
      <c r="D3" s="140"/>
      <c r="E3" s="140"/>
      <c r="F3" s="140"/>
      <c r="G3" s="140"/>
      <c r="H3" s="140"/>
      <c r="I3" s="140"/>
      <c r="J3" s="157"/>
      <c r="K3" s="157"/>
    </row>
    <row r="4" spans="1:11" ht="17.399999999999999" x14ac:dyDescent="0.3">
      <c r="A4" s="5"/>
      <c r="B4" s="5"/>
      <c r="C4" s="5"/>
      <c r="D4" s="5"/>
      <c r="E4" s="5"/>
      <c r="F4" s="5"/>
      <c r="G4" s="29"/>
      <c r="H4" s="29"/>
      <c r="I4" s="29"/>
      <c r="J4" s="6"/>
      <c r="K4" s="6"/>
    </row>
    <row r="5" spans="1:11" ht="18" customHeight="1" x14ac:dyDescent="0.3">
      <c r="A5" s="140" t="s">
        <v>41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</row>
    <row r="6" spans="1:11" ht="17.399999999999999" x14ac:dyDescent="0.3">
      <c r="A6" s="1"/>
      <c r="B6" s="2"/>
      <c r="C6" s="2"/>
      <c r="D6" s="2"/>
      <c r="E6" s="7"/>
      <c r="F6" s="8"/>
      <c r="G6" s="8"/>
      <c r="H6" s="8"/>
      <c r="I6" s="8"/>
      <c r="J6" s="8"/>
      <c r="K6" s="45" t="s">
        <v>155</v>
      </c>
    </row>
    <row r="7" spans="1:11" ht="26.4" x14ac:dyDescent="0.3">
      <c r="A7" s="34"/>
      <c r="B7" s="35"/>
      <c r="C7" s="35"/>
      <c r="D7" s="36"/>
      <c r="E7" s="37"/>
      <c r="F7" s="4" t="s">
        <v>170</v>
      </c>
      <c r="G7" s="25" t="s">
        <v>46</v>
      </c>
      <c r="H7" s="25" t="s">
        <v>168</v>
      </c>
      <c r="I7" s="25" t="s">
        <v>178</v>
      </c>
      <c r="J7" s="4" t="s">
        <v>47</v>
      </c>
      <c r="K7" s="4" t="s">
        <v>167</v>
      </c>
    </row>
    <row r="8" spans="1:11" x14ac:dyDescent="0.3">
      <c r="A8" s="158" t="s">
        <v>0</v>
      </c>
      <c r="B8" s="154"/>
      <c r="C8" s="154"/>
      <c r="D8" s="154"/>
      <c r="E8" s="159"/>
      <c r="F8" s="38">
        <f>SUM(F9:F10)</f>
        <v>6663159</v>
      </c>
      <c r="G8" s="38">
        <v>14728508</v>
      </c>
      <c r="H8" s="38">
        <f>SUM(H9:H10)</f>
        <v>3949932</v>
      </c>
      <c r="I8" s="38">
        <f>SUM(I9:I10)</f>
        <v>5801939.71</v>
      </c>
      <c r="J8" s="38">
        <v>3280072</v>
      </c>
      <c r="K8" s="38">
        <v>3280072</v>
      </c>
    </row>
    <row r="9" spans="1:11" x14ac:dyDescent="0.3">
      <c r="A9" s="150" t="s">
        <v>1</v>
      </c>
      <c r="B9" s="143"/>
      <c r="C9" s="143"/>
      <c r="D9" s="143"/>
      <c r="E9" s="156"/>
      <c r="F9" s="39">
        <v>6663000</v>
      </c>
      <c r="G9" s="39">
        <v>14728358</v>
      </c>
      <c r="H9" s="39">
        <v>3949782</v>
      </c>
      <c r="I9" s="39">
        <v>5801789.71</v>
      </c>
      <c r="J9" s="39">
        <v>3279922</v>
      </c>
      <c r="K9" s="39">
        <v>3279922</v>
      </c>
    </row>
    <row r="10" spans="1:11" x14ac:dyDescent="0.3">
      <c r="A10" s="160" t="s">
        <v>2</v>
      </c>
      <c r="B10" s="156"/>
      <c r="C10" s="156"/>
      <c r="D10" s="156"/>
      <c r="E10" s="156"/>
      <c r="F10" s="39">
        <v>159</v>
      </c>
      <c r="G10" s="39">
        <v>150</v>
      </c>
      <c r="H10" s="39">
        <v>150</v>
      </c>
      <c r="I10" s="39">
        <v>150</v>
      </c>
      <c r="J10" s="39">
        <v>150</v>
      </c>
      <c r="K10" s="39">
        <v>150</v>
      </c>
    </row>
    <row r="11" spans="1:11" x14ac:dyDescent="0.3">
      <c r="A11" s="46" t="s">
        <v>3</v>
      </c>
      <c r="B11" s="47"/>
      <c r="C11" s="47"/>
      <c r="D11" s="47"/>
      <c r="E11" s="47"/>
      <c r="F11" s="38">
        <v>6935884</v>
      </c>
      <c r="G11" s="38">
        <v>14860737</v>
      </c>
      <c r="H11" s="38">
        <f>SUM(H12:H13)</f>
        <v>4062732.34</v>
      </c>
      <c r="I11" s="38">
        <f>SUM(I12:I13)</f>
        <v>5964001.54</v>
      </c>
      <c r="J11" s="38">
        <v>3280072</v>
      </c>
      <c r="K11" s="38">
        <v>3280072</v>
      </c>
    </row>
    <row r="12" spans="1:11" x14ac:dyDescent="0.3">
      <c r="A12" s="142" t="s">
        <v>4</v>
      </c>
      <c r="B12" s="143"/>
      <c r="C12" s="143"/>
      <c r="D12" s="143"/>
      <c r="E12" s="143"/>
      <c r="F12" s="39">
        <v>6568396</v>
      </c>
      <c r="G12" s="39">
        <v>12676490</v>
      </c>
      <c r="H12" s="39">
        <v>4011312.34</v>
      </c>
      <c r="I12" s="39">
        <v>5877436.3399999999</v>
      </c>
      <c r="J12" s="39">
        <v>3229072</v>
      </c>
      <c r="K12" s="39">
        <v>3229072</v>
      </c>
    </row>
    <row r="13" spans="1:11" x14ac:dyDescent="0.3">
      <c r="A13" s="155" t="s">
        <v>5</v>
      </c>
      <c r="B13" s="156"/>
      <c r="C13" s="156"/>
      <c r="D13" s="156"/>
      <c r="E13" s="156"/>
      <c r="F13" s="40">
        <v>367488</v>
      </c>
      <c r="G13" s="40">
        <v>2184247</v>
      </c>
      <c r="H13" s="40">
        <v>51420</v>
      </c>
      <c r="I13" s="40">
        <v>86565.2</v>
      </c>
      <c r="J13" s="40">
        <v>51000</v>
      </c>
      <c r="K13" s="40">
        <v>51000</v>
      </c>
    </row>
    <row r="14" spans="1:11" x14ac:dyDescent="0.3">
      <c r="A14" s="153" t="s">
        <v>6</v>
      </c>
      <c r="B14" s="154"/>
      <c r="C14" s="154"/>
      <c r="D14" s="154"/>
      <c r="E14" s="154"/>
      <c r="F14" s="38">
        <v>272725</v>
      </c>
      <c r="G14" s="41">
        <v>132229</v>
      </c>
      <c r="H14" s="41">
        <f>H8-H11</f>
        <v>-112800.33999999985</v>
      </c>
      <c r="I14" s="41">
        <f>I8-I11</f>
        <v>-162061.83000000007</v>
      </c>
      <c r="J14" s="41">
        <v>0</v>
      </c>
      <c r="K14" s="41">
        <v>0</v>
      </c>
    </row>
    <row r="15" spans="1:11" ht="17.399999999999999" x14ac:dyDescent="0.3">
      <c r="A15" s="5"/>
      <c r="B15" s="9"/>
      <c r="C15" s="9"/>
      <c r="D15" s="9"/>
      <c r="E15" s="9"/>
      <c r="F15" s="9"/>
      <c r="G15" s="28"/>
      <c r="H15" s="28"/>
      <c r="I15" s="28"/>
      <c r="J15" s="3"/>
      <c r="K15" s="3"/>
    </row>
    <row r="16" spans="1:11" ht="18" customHeight="1" x14ac:dyDescent="0.3">
      <c r="A16" s="140" t="s">
        <v>42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1"/>
    </row>
    <row r="17" spans="1:11" ht="17.399999999999999" x14ac:dyDescent="0.3">
      <c r="A17" s="29"/>
      <c r="B17" s="27"/>
      <c r="C17" s="27"/>
      <c r="D17" s="27"/>
      <c r="E17" s="27"/>
      <c r="F17" s="27"/>
      <c r="G17" s="28"/>
      <c r="H17" s="28"/>
      <c r="I17" s="28"/>
      <c r="J17" s="28"/>
      <c r="K17" s="28"/>
    </row>
    <row r="18" spans="1:11" ht="26.4" x14ac:dyDescent="0.3">
      <c r="A18" s="34"/>
      <c r="B18" s="35"/>
      <c r="C18" s="35"/>
      <c r="D18" s="36"/>
      <c r="E18" s="37"/>
      <c r="F18" s="4" t="s">
        <v>170</v>
      </c>
      <c r="G18" s="25" t="s">
        <v>46</v>
      </c>
      <c r="H18" s="25" t="s">
        <v>168</v>
      </c>
      <c r="I18" s="25"/>
      <c r="J18" s="4" t="s">
        <v>47</v>
      </c>
      <c r="K18" s="4" t="s">
        <v>167</v>
      </c>
    </row>
    <row r="19" spans="1:11" ht="15.75" customHeight="1" x14ac:dyDescent="0.3">
      <c r="A19" s="150" t="s">
        <v>8</v>
      </c>
      <c r="B19" s="151"/>
      <c r="C19" s="151"/>
      <c r="D19" s="151"/>
      <c r="E19" s="152"/>
      <c r="F19" s="40"/>
      <c r="G19" s="40"/>
      <c r="H19" s="40"/>
      <c r="I19" s="40"/>
      <c r="J19" s="40"/>
      <c r="K19" s="40"/>
    </row>
    <row r="20" spans="1:11" x14ac:dyDescent="0.3">
      <c r="A20" s="150" t="s">
        <v>9</v>
      </c>
      <c r="B20" s="143"/>
      <c r="C20" s="143"/>
      <c r="D20" s="143"/>
      <c r="E20" s="143"/>
      <c r="F20" s="40"/>
      <c r="G20" s="40"/>
      <c r="H20" s="40"/>
      <c r="I20" s="40"/>
      <c r="J20" s="40"/>
      <c r="K20" s="40"/>
    </row>
    <row r="21" spans="1:11" x14ac:dyDescent="0.3">
      <c r="A21" s="153" t="s">
        <v>10</v>
      </c>
      <c r="B21" s="154"/>
      <c r="C21" s="154"/>
      <c r="D21" s="154"/>
      <c r="E21" s="154"/>
      <c r="F21" s="38">
        <v>0</v>
      </c>
      <c r="G21" s="38"/>
      <c r="H21" s="38"/>
      <c r="I21" s="38"/>
      <c r="J21" s="38">
        <v>0</v>
      </c>
      <c r="K21" s="38">
        <v>0</v>
      </c>
    </row>
    <row r="22" spans="1:11" ht="17.399999999999999" x14ac:dyDescent="0.3">
      <c r="A22" s="26"/>
      <c r="B22" s="27"/>
      <c r="C22" s="27"/>
      <c r="D22" s="27"/>
      <c r="E22" s="27"/>
      <c r="F22" s="27"/>
      <c r="G22" s="28"/>
      <c r="H22" s="28"/>
      <c r="I22" s="28"/>
      <c r="J22" s="28"/>
      <c r="K22" s="28"/>
    </row>
    <row r="23" spans="1:11" ht="18" customHeight="1" x14ac:dyDescent="0.3">
      <c r="A23" s="140" t="s">
        <v>52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</row>
    <row r="24" spans="1:11" ht="17.399999999999999" x14ac:dyDescent="0.3">
      <c r="A24" s="26"/>
      <c r="B24" s="27"/>
      <c r="C24" s="27"/>
      <c r="D24" s="27"/>
      <c r="E24" s="27"/>
      <c r="F24" s="27"/>
      <c r="G24" s="28"/>
      <c r="H24" s="28"/>
      <c r="I24" s="28"/>
      <c r="J24" s="28"/>
      <c r="K24" s="28"/>
    </row>
    <row r="25" spans="1:11" ht="26.4" x14ac:dyDescent="0.3">
      <c r="A25" s="34"/>
      <c r="B25" s="35"/>
      <c r="C25" s="35"/>
      <c r="D25" s="36"/>
      <c r="E25" s="37"/>
      <c r="F25" s="4" t="s">
        <v>170</v>
      </c>
      <c r="G25" s="25" t="s">
        <v>46</v>
      </c>
      <c r="H25" s="25" t="s">
        <v>168</v>
      </c>
      <c r="I25" s="25"/>
      <c r="J25" s="4" t="s">
        <v>47</v>
      </c>
      <c r="K25" s="4" t="s">
        <v>167</v>
      </c>
    </row>
    <row r="26" spans="1:11" x14ac:dyDescent="0.3">
      <c r="A26" s="144" t="s">
        <v>43</v>
      </c>
      <c r="B26" s="145"/>
      <c r="C26" s="145"/>
      <c r="D26" s="145"/>
      <c r="E26" s="146"/>
      <c r="F26" s="42">
        <v>272725</v>
      </c>
      <c r="G26" s="42">
        <v>132229</v>
      </c>
      <c r="H26" s="42">
        <v>112800</v>
      </c>
      <c r="I26" s="42">
        <v>162062</v>
      </c>
      <c r="J26" s="42">
        <v>0</v>
      </c>
      <c r="K26" s="43">
        <v>0</v>
      </c>
    </row>
    <row r="27" spans="1:11" ht="30" customHeight="1" x14ac:dyDescent="0.3">
      <c r="A27" s="147" t="s">
        <v>7</v>
      </c>
      <c r="B27" s="148"/>
      <c r="C27" s="148"/>
      <c r="D27" s="148"/>
      <c r="E27" s="149"/>
      <c r="F27" s="44">
        <v>94652</v>
      </c>
      <c r="G27" s="44">
        <v>132229</v>
      </c>
      <c r="H27" s="44">
        <v>112800</v>
      </c>
      <c r="I27" s="44">
        <v>162062</v>
      </c>
      <c r="J27" s="44">
        <v>0</v>
      </c>
      <c r="K27" s="41">
        <v>0</v>
      </c>
    </row>
    <row r="30" spans="1:11" x14ac:dyDescent="0.3">
      <c r="A30" s="142" t="s">
        <v>11</v>
      </c>
      <c r="B30" s="143"/>
      <c r="C30" s="143"/>
      <c r="D30" s="143"/>
      <c r="E30" s="143"/>
      <c r="F30" s="40"/>
      <c r="G30" s="40"/>
      <c r="H30" s="40"/>
      <c r="I30" s="40"/>
      <c r="J30" s="40">
        <v>0</v>
      </c>
      <c r="K30" s="40">
        <v>0</v>
      </c>
    </row>
    <row r="31" spans="1:11" ht="11.25" customHeight="1" x14ac:dyDescent="0.3">
      <c r="A31" s="21"/>
      <c r="B31" s="22"/>
      <c r="C31" s="22"/>
      <c r="D31" s="22"/>
      <c r="E31" s="22"/>
      <c r="F31" s="23"/>
      <c r="G31" s="23"/>
      <c r="H31" s="23"/>
      <c r="I31" s="23"/>
      <c r="J31" s="23"/>
      <c r="K31" s="23"/>
    </row>
    <row r="32" spans="1:11" ht="29.25" customHeight="1" x14ac:dyDescent="0.3">
      <c r="A32" s="138" t="s">
        <v>53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</row>
    <row r="33" spans="1:11" ht="8.25" customHeight="1" x14ac:dyDescent="0.3"/>
    <row r="34" spans="1:11" x14ac:dyDescent="0.3">
      <c r="A34" s="138" t="s">
        <v>44</v>
      </c>
      <c r="B34" s="139"/>
      <c r="C34" s="139"/>
      <c r="D34" s="139"/>
      <c r="E34" s="139"/>
      <c r="F34" s="139"/>
      <c r="G34" s="139"/>
      <c r="H34" s="139"/>
      <c r="I34" s="139"/>
      <c r="J34" s="139"/>
      <c r="K34" s="139"/>
    </row>
    <row r="35" spans="1:11" ht="8.25" customHeight="1" x14ac:dyDescent="0.3"/>
    <row r="36" spans="1:11" ht="29.25" customHeight="1" x14ac:dyDescent="0.3">
      <c r="A36" s="138" t="s">
        <v>45</v>
      </c>
      <c r="B36" s="139"/>
      <c r="C36" s="139"/>
      <c r="D36" s="139"/>
      <c r="E36" s="139"/>
      <c r="F36" s="139"/>
      <c r="G36" s="139"/>
      <c r="H36" s="139"/>
      <c r="I36" s="139"/>
      <c r="J36" s="139"/>
      <c r="K36" s="139"/>
    </row>
    <row r="37" spans="1:11" x14ac:dyDescent="0.3">
      <c r="A37" t="s">
        <v>189</v>
      </c>
      <c r="J37" t="s">
        <v>153</v>
      </c>
    </row>
    <row r="38" spans="1:11" x14ac:dyDescent="0.3">
      <c r="A38" t="s">
        <v>190</v>
      </c>
      <c r="J38" t="s">
        <v>154</v>
      </c>
    </row>
    <row r="39" spans="1:11" x14ac:dyDescent="0.3">
      <c r="A39" t="s">
        <v>188</v>
      </c>
    </row>
  </sheetData>
  <mergeCells count="20">
    <mergeCell ref="A12:E12"/>
    <mergeCell ref="A5:K5"/>
    <mergeCell ref="A16:K16"/>
    <mergeCell ref="A1:K1"/>
    <mergeCell ref="A3:K3"/>
    <mergeCell ref="A8:E8"/>
    <mergeCell ref="A9:E9"/>
    <mergeCell ref="A10:E10"/>
    <mergeCell ref="A19:E19"/>
    <mergeCell ref="A20:E20"/>
    <mergeCell ref="A21:E21"/>
    <mergeCell ref="A13:E13"/>
    <mergeCell ref="A14:E14"/>
    <mergeCell ref="A36:K36"/>
    <mergeCell ref="A23:K23"/>
    <mergeCell ref="A32:K32"/>
    <mergeCell ref="A30:E30"/>
    <mergeCell ref="A34:K34"/>
    <mergeCell ref="A26:E26"/>
    <mergeCell ref="A27:E27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opLeftCell="A64" workbookViewId="0">
      <selection activeCell="D82" sqref="D82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4" width="25.33203125" customWidth="1"/>
    <col min="5" max="5" width="25.33203125" style="92" customWidth="1"/>
    <col min="6" max="10" width="25.33203125" customWidth="1"/>
    <col min="11" max="11" width="9.109375" bestFit="1" customWidth="1"/>
  </cols>
  <sheetData>
    <row r="1" spans="1:12" ht="42" customHeight="1" x14ac:dyDescent="0.3">
      <c r="A1" s="140" t="s">
        <v>180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2" ht="18" customHeight="1" x14ac:dyDescent="0.3">
      <c r="A2" s="5"/>
      <c r="B2" s="5"/>
      <c r="C2" s="5"/>
      <c r="D2" s="5"/>
      <c r="E2" s="91"/>
      <c r="F2" s="29"/>
      <c r="G2" s="29"/>
      <c r="H2" s="29"/>
      <c r="I2" s="5"/>
      <c r="J2" s="5"/>
    </row>
    <row r="3" spans="1:12" ht="15.6" x14ac:dyDescent="0.3">
      <c r="A3" s="140" t="s">
        <v>33</v>
      </c>
      <c r="B3" s="140"/>
      <c r="C3" s="140"/>
      <c r="D3" s="140"/>
      <c r="E3" s="140"/>
      <c r="F3" s="140"/>
      <c r="G3" s="140"/>
      <c r="H3" s="140"/>
      <c r="I3" s="157"/>
      <c r="J3" s="157"/>
    </row>
    <row r="4" spans="1:12" ht="17.399999999999999" x14ac:dyDescent="0.3">
      <c r="A4" s="5"/>
      <c r="B4" s="5"/>
      <c r="C4" s="5"/>
      <c r="D4" s="5"/>
      <c r="E4" s="91"/>
      <c r="F4" s="29"/>
      <c r="G4" s="29"/>
      <c r="H4" s="29"/>
      <c r="I4" s="6"/>
      <c r="J4" s="6"/>
    </row>
    <row r="5" spans="1:12" ht="18" customHeight="1" x14ac:dyDescent="0.3">
      <c r="A5" s="140" t="s">
        <v>14</v>
      </c>
      <c r="B5" s="141"/>
      <c r="C5" s="141"/>
      <c r="D5" s="141"/>
      <c r="E5" s="141"/>
      <c r="F5" s="141"/>
      <c r="G5" s="141"/>
      <c r="H5" s="141"/>
      <c r="I5" s="141"/>
      <c r="J5" s="141"/>
    </row>
    <row r="6" spans="1:12" ht="17.399999999999999" x14ac:dyDescent="0.3">
      <c r="A6" s="5"/>
      <c r="B6" s="5"/>
      <c r="C6" s="5"/>
      <c r="D6" s="5"/>
      <c r="E6" s="91"/>
      <c r="F6" s="29"/>
      <c r="G6" s="29"/>
      <c r="H6" s="29"/>
      <c r="I6" s="6"/>
      <c r="J6" s="6"/>
    </row>
    <row r="7" spans="1:12" ht="15.6" x14ac:dyDescent="0.3">
      <c r="A7" s="140" t="s">
        <v>1</v>
      </c>
      <c r="B7" s="161"/>
      <c r="C7" s="161"/>
      <c r="D7" s="161"/>
      <c r="E7" s="161"/>
      <c r="F7" s="161"/>
      <c r="G7" s="161"/>
      <c r="H7" s="161"/>
      <c r="I7" s="161"/>
      <c r="J7" s="161"/>
    </row>
    <row r="8" spans="1:12" ht="17.399999999999999" x14ac:dyDescent="0.3">
      <c r="A8" s="5"/>
      <c r="B8" s="5"/>
      <c r="C8" s="5"/>
      <c r="D8" s="5"/>
      <c r="E8" s="116"/>
      <c r="F8" s="29"/>
      <c r="G8" s="29"/>
      <c r="H8" s="29"/>
      <c r="I8" s="6"/>
      <c r="J8" s="6"/>
      <c r="K8" s="62"/>
      <c r="L8" s="62"/>
    </row>
    <row r="9" spans="1:12" ht="26.4" x14ac:dyDescent="0.3">
      <c r="A9" s="25" t="s">
        <v>15</v>
      </c>
      <c r="B9" s="24" t="s">
        <v>16</v>
      </c>
      <c r="C9" s="24" t="s">
        <v>17</v>
      </c>
      <c r="D9" s="24" t="s">
        <v>13</v>
      </c>
      <c r="E9" s="95" t="s">
        <v>156</v>
      </c>
      <c r="F9" s="25" t="s">
        <v>169</v>
      </c>
      <c r="G9" s="25" t="s">
        <v>168</v>
      </c>
      <c r="H9" s="25" t="s">
        <v>178</v>
      </c>
      <c r="I9" s="25" t="s">
        <v>47</v>
      </c>
      <c r="J9" s="25" t="s">
        <v>167</v>
      </c>
    </row>
    <row r="10" spans="1:12" ht="15.75" customHeight="1" x14ac:dyDescent="0.3">
      <c r="A10" s="13">
        <v>6</v>
      </c>
      <c r="B10" s="13"/>
      <c r="C10" s="13"/>
      <c r="D10" s="13" t="s">
        <v>18</v>
      </c>
      <c r="E10" s="94">
        <v>4506517.78</v>
      </c>
      <c r="F10" s="11">
        <v>14728358</v>
      </c>
      <c r="G10" s="11">
        <f>G11+G16+G18+G20+G24+G28</f>
        <v>3949782.47</v>
      </c>
      <c r="H10" s="11">
        <f>H11+H16+H18+H20+H24+H28</f>
        <v>5801789.71</v>
      </c>
      <c r="I10" s="11">
        <f>I11+I16+I18+I20+I24+I28</f>
        <v>3279922</v>
      </c>
      <c r="J10" s="11">
        <f>J11+J16+J18+J20+J24+J28</f>
        <v>3279922</v>
      </c>
      <c r="K10" s="100"/>
    </row>
    <row r="11" spans="1:12" ht="39.6" x14ac:dyDescent="0.3">
      <c r="A11" s="13"/>
      <c r="B11" s="13">
        <v>63</v>
      </c>
      <c r="C11" s="18"/>
      <c r="D11" s="18" t="s">
        <v>49</v>
      </c>
      <c r="E11" s="94">
        <v>3000678.94</v>
      </c>
      <c r="F11" s="11">
        <f>SUM(F12:F15)</f>
        <v>13310000.18</v>
      </c>
      <c r="G11" s="100">
        <f>SUM(G12:G15)</f>
        <v>2227090</v>
      </c>
      <c r="H11" s="100">
        <f>SUM(H12:H14)</f>
        <v>4098474.3</v>
      </c>
      <c r="I11" s="11">
        <v>1642090</v>
      </c>
      <c r="J11" s="11">
        <v>1642090</v>
      </c>
    </row>
    <row r="12" spans="1:12" x14ac:dyDescent="0.3">
      <c r="A12" s="14"/>
      <c r="B12" s="14"/>
      <c r="C12" s="15">
        <v>51</v>
      </c>
      <c r="D12" s="15" t="s">
        <v>134</v>
      </c>
      <c r="E12" s="94">
        <v>1626812</v>
      </c>
      <c r="F12" s="11">
        <v>11811358</v>
      </c>
      <c r="G12" s="122">
        <v>585000</v>
      </c>
      <c r="H12" s="122">
        <v>2160136.7999999998</v>
      </c>
      <c r="I12" s="11">
        <v>0</v>
      </c>
      <c r="J12" s="11">
        <v>0</v>
      </c>
      <c r="K12" s="121"/>
    </row>
    <row r="13" spans="1:12" ht="38.4" customHeight="1" x14ac:dyDescent="0.3">
      <c r="A13" s="14"/>
      <c r="B13" s="32"/>
      <c r="C13" s="15">
        <v>53</v>
      </c>
      <c r="D13" s="20" t="s">
        <v>135</v>
      </c>
      <c r="E13" s="94">
        <v>1373867</v>
      </c>
      <c r="F13" s="11">
        <v>1498642.18</v>
      </c>
      <c r="G13" s="11">
        <v>1642090</v>
      </c>
      <c r="H13" s="11">
        <v>1936337.5</v>
      </c>
      <c r="I13" s="11">
        <v>1642090</v>
      </c>
      <c r="J13" s="11">
        <v>1642090</v>
      </c>
    </row>
    <row r="14" spans="1:12" ht="33.6" customHeight="1" x14ac:dyDescent="0.3">
      <c r="A14" s="14"/>
      <c r="B14" s="32"/>
      <c r="C14" s="15">
        <v>55</v>
      </c>
      <c r="D14" s="20" t="s">
        <v>152</v>
      </c>
      <c r="E14" s="94">
        <v>0</v>
      </c>
      <c r="F14" s="11">
        <v>0</v>
      </c>
      <c r="G14" s="11"/>
      <c r="H14" s="11">
        <v>2000</v>
      </c>
      <c r="I14" s="11">
        <v>0</v>
      </c>
      <c r="J14" s="11">
        <v>0</v>
      </c>
    </row>
    <row r="15" spans="1:12" ht="31.2" customHeight="1" x14ac:dyDescent="0.3">
      <c r="A15" s="14"/>
      <c r="B15" s="32"/>
      <c r="C15" s="15">
        <v>58</v>
      </c>
      <c r="D15" s="20" t="s">
        <v>150</v>
      </c>
      <c r="E15" s="94">
        <v>0</v>
      </c>
      <c r="F15" s="11">
        <v>0</v>
      </c>
      <c r="G15" s="11"/>
      <c r="H15" s="11"/>
      <c r="I15" s="11">
        <v>0</v>
      </c>
      <c r="J15" s="11">
        <v>0</v>
      </c>
    </row>
    <row r="16" spans="1:12" x14ac:dyDescent="0.3">
      <c r="A16" s="14"/>
      <c r="B16" s="32">
        <v>64</v>
      </c>
      <c r="C16" s="15"/>
      <c r="D16" s="18" t="s">
        <v>101</v>
      </c>
      <c r="E16" s="94">
        <v>49.17</v>
      </c>
      <c r="F16" s="11">
        <v>12</v>
      </c>
      <c r="G16" s="11">
        <v>12</v>
      </c>
      <c r="H16" s="11">
        <v>12</v>
      </c>
      <c r="I16" s="11">
        <v>12</v>
      </c>
      <c r="J16" s="11">
        <v>12</v>
      </c>
    </row>
    <row r="17" spans="1:10" x14ac:dyDescent="0.3">
      <c r="A17" s="14"/>
      <c r="B17" s="32"/>
      <c r="C17" s="15">
        <v>32</v>
      </c>
      <c r="D17" s="15" t="s">
        <v>40</v>
      </c>
      <c r="E17" s="94">
        <v>49</v>
      </c>
      <c r="F17" s="11">
        <v>12</v>
      </c>
      <c r="G17" s="11">
        <v>12</v>
      </c>
      <c r="H17" s="11">
        <v>12</v>
      </c>
      <c r="I17" s="11">
        <v>12</v>
      </c>
      <c r="J17" s="11">
        <v>12</v>
      </c>
    </row>
    <row r="18" spans="1:10" ht="39.6" x14ac:dyDescent="0.3">
      <c r="A18" s="14"/>
      <c r="B18" s="32">
        <v>65</v>
      </c>
      <c r="C18" s="15"/>
      <c r="D18" s="18" t="s">
        <v>102</v>
      </c>
      <c r="E18" s="94">
        <v>1207.78</v>
      </c>
      <c r="F18" s="11">
        <v>1500</v>
      </c>
      <c r="G18" s="11">
        <v>1500</v>
      </c>
      <c r="H18" s="11">
        <v>1500</v>
      </c>
      <c r="I18" s="11">
        <v>1500</v>
      </c>
      <c r="J18" s="11">
        <v>1500</v>
      </c>
    </row>
    <row r="19" spans="1:10" ht="28.8" customHeight="1" x14ac:dyDescent="0.3">
      <c r="A19" s="14"/>
      <c r="B19" s="32"/>
      <c r="C19" s="15">
        <v>47</v>
      </c>
      <c r="D19" s="20" t="s">
        <v>151</v>
      </c>
      <c r="E19" s="94">
        <v>1208</v>
      </c>
      <c r="F19" s="11">
        <v>1500</v>
      </c>
      <c r="G19" s="11">
        <v>1500</v>
      </c>
      <c r="H19" s="11">
        <v>1500</v>
      </c>
      <c r="I19" s="11">
        <v>1500</v>
      </c>
      <c r="J19" s="11">
        <v>1500</v>
      </c>
    </row>
    <row r="20" spans="1:10" ht="26.4" x14ac:dyDescent="0.3">
      <c r="A20" s="14"/>
      <c r="B20" s="32">
        <v>66</v>
      </c>
      <c r="C20" s="15"/>
      <c r="D20" s="18" t="s">
        <v>103</v>
      </c>
      <c r="E20" s="94">
        <v>1317854.3700000001</v>
      </c>
      <c r="F20" s="11">
        <f>SUM(F21:F23)</f>
        <v>1226727</v>
      </c>
      <c r="G20" s="11">
        <f>SUM(G21:G23)</f>
        <v>1476786</v>
      </c>
      <c r="H20" s="11">
        <f>SUM(H21:H23)</f>
        <v>1471522.67</v>
      </c>
      <c r="I20" s="11">
        <f>SUM(I21:I23)</f>
        <v>1476786</v>
      </c>
      <c r="J20" s="11">
        <f>SUM(J21:J23)</f>
        <v>1476786</v>
      </c>
    </row>
    <row r="21" spans="1:10" x14ac:dyDescent="0.3">
      <c r="A21" s="14"/>
      <c r="B21" s="32"/>
      <c r="C21" s="15">
        <v>32</v>
      </c>
      <c r="D21" s="15" t="s">
        <v>40</v>
      </c>
      <c r="E21" s="94">
        <v>1315372.29</v>
      </c>
      <c r="F21" s="11">
        <v>1220427</v>
      </c>
      <c r="G21" s="11">
        <v>1474786</v>
      </c>
      <c r="H21" s="11">
        <v>1467222.67</v>
      </c>
      <c r="I21" s="11">
        <v>1474786</v>
      </c>
      <c r="J21" s="11">
        <v>1474786</v>
      </c>
    </row>
    <row r="22" spans="1:10" ht="26.4" x14ac:dyDescent="0.3">
      <c r="A22" s="14"/>
      <c r="B22" s="32"/>
      <c r="C22" s="15">
        <v>55</v>
      </c>
      <c r="D22" s="20" t="s">
        <v>152</v>
      </c>
      <c r="E22" s="94">
        <v>0</v>
      </c>
      <c r="F22" s="11">
        <v>2000</v>
      </c>
      <c r="G22" s="11">
        <v>0</v>
      </c>
      <c r="H22" s="11"/>
      <c r="I22" s="11"/>
      <c r="J22" s="11"/>
    </row>
    <row r="23" spans="1:10" x14ac:dyDescent="0.3">
      <c r="A23" s="14"/>
      <c r="B23" s="32"/>
      <c r="C23" s="15">
        <v>62</v>
      </c>
      <c r="D23" s="15" t="s">
        <v>104</v>
      </c>
      <c r="E23" s="94">
        <v>2482.0700000000002</v>
      </c>
      <c r="F23" s="11">
        <v>4300</v>
      </c>
      <c r="G23" s="11">
        <v>2000</v>
      </c>
      <c r="H23" s="11">
        <v>4300</v>
      </c>
      <c r="I23" s="11">
        <v>2000</v>
      </c>
      <c r="J23" s="11">
        <v>2000</v>
      </c>
    </row>
    <row r="24" spans="1:10" ht="39.6" x14ac:dyDescent="0.3">
      <c r="A24" s="14"/>
      <c r="B24" s="32">
        <v>67</v>
      </c>
      <c r="C24" s="15"/>
      <c r="D24" s="18" t="s">
        <v>50</v>
      </c>
      <c r="E24" s="94">
        <v>182654.91</v>
      </c>
      <c r="F24" s="11">
        <f>SUM(F25:F27)</f>
        <v>185119.48</v>
      </c>
      <c r="G24" s="11">
        <f>SUM(G25:G27)</f>
        <v>239394.47</v>
      </c>
      <c r="H24" s="11">
        <f>SUM(H25:H27)</f>
        <v>225280.74000000002</v>
      </c>
      <c r="I24" s="11">
        <f>SUM(I25:I27)</f>
        <v>154534</v>
      </c>
      <c r="J24" s="11">
        <f>SUM(J25:J27)</f>
        <v>154534</v>
      </c>
    </row>
    <row r="25" spans="1:10" ht="26.4" x14ac:dyDescent="0.3">
      <c r="A25" s="14"/>
      <c r="B25" s="32"/>
      <c r="C25" s="15">
        <v>11</v>
      </c>
      <c r="D25" s="20" t="s">
        <v>143</v>
      </c>
      <c r="E25" s="94">
        <v>0</v>
      </c>
      <c r="F25" s="11">
        <v>27599</v>
      </c>
      <c r="G25" s="11">
        <v>85974</v>
      </c>
      <c r="H25" s="11">
        <v>50639.25</v>
      </c>
      <c r="I25" s="11">
        <v>17088</v>
      </c>
      <c r="J25" s="11">
        <v>17088</v>
      </c>
    </row>
    <row r="26" spans="1:10" x14ac:dyDescent="0.3">
      <c r="A26" s="14"/>
      <c r="B26" s="32"/>
      <c r="C26" s="15">
        <v>48</v>
      </c>
      <c r="D26" s="20" t="s">
        <v>145</v>
      </c>
      <c r="E26" s="94">
        <v>0</v>
      </c>
      <c r="F26" s="11">
        <v>137446.47</v>
      </c>
      <c r="G26" s="11">
        <v>137446.26999999999</v>
      </c>
      <c r="H26" s="11">
        <v>158667.29</v>
      </c>
      <c r="I26" s="11">
        <v>137446</v>
      </c>
      <c r="J26" s="11">
        <v>137446</v>
      </c>
    </row>
    <row r="27" spans="1:10" x14ac:dyDescent="0.3">
      <c r="A27" s="14"/>
      <c r="B27" s="32"/>
      <c r="C27" s="15">
        <v>51</v>
      </c>
      <c r="D27" s="15" t="s">
        <v>134</v>
      </c>
      <c r="E27" s="94">
        <v>0</v>
      </c>
      <c r="F27" s="11">
        <v>20074.009999999998</v>
      </c>
      <c r="G27" s="11">
        <v>15974.2</v>
      </c>
      <c r="H27" s="11">
        <v>15974.2</v>
      </c>
      <c r="I27" s="11">
        <v>0</v>
      </c>
      <c r="J27" s="11">
        <v>0</v>
      </c>
    </row>
    <row r="28" spans="1:10" x14ac:dyDescent="0.3">
      <c r="A28" s="14"/>
      <c r="B28" s="32">
        <v>68</v>
      </c>
      <c r="C28" s="15"/>
      <c r="D28" s="18" t="s">
        <v>105</v>
      </c>
      <c r="E28" s="94">
        <v>4072.59</v>
      </c>
      <c r="F28" s="11">
        <v>5000</v>
      </c>
      <c r="G28" s="11">
        <v>5000</v>
      </c>
      <c r="H28" s="11">
        <v>5000</v>
      </c>
      <c r="I28" s="11">
        <v>5000</v>
      </c>
      <c r="J28" s="11">
        <v>5000</v>
      </c>
    </row>
    <row r="29" spans="1:10" x14ac:dyDescent="0.3">
      <c r="A29" s="14"/>
      <c r="B29" s="32"/>
      <c r="C29" s="15">
        <v>32</v>
      </c>
      <c r="D29" s="20" t="s">
        <v>40</v>
      </c>
      <c r="E29" s="94">
        <v>4073</v>
      </c>
      <c r="F29" s="11">
        <v>5000</v>
      </c>
      <c r="G29" s="11">
        <v>5000</v>
      </c>
      <c r="H29" s="11">
        <v>5000</v>
      </c>
      <c r="I29" s="11">
        <v>5000</v>
      </c>
      <c r="J29" s="11">
        <v>5000</v>
      </c>
    </row>
    <row r="30" spans="1:10" ht="26.4" x14ac:dyDescent="0.3">
      <c r="A30" s="16">
        <v>7</v>
      </c>
      <c r="B30" s="17"/>
      <c r="C30" s="17"/>
      <c r="D30" s="30" t="s">
        <v>20</v>
      </c>
      <c r="E30" s="94">
        <v>238.81</v>
      </c>
      <c r="F30" s="11">
        <v>150</v>
      </c>
      <c r="G30" s="11">
        <v>150</v>
      </c>
      <c r="H30" s="11">
        <v>150</v>
      </c>
      <c r="I30" s="11">
        <v>150</v>
      </c>
      <c r="J30" s="11">
        <v>150</v>
      </c>
    </row>
    <row r="31" spans="1:10" ht="39.6" x14ac:dyDescent="0.3">
      <c r="A31" s="18"/>
      <c r="B31" s="13">
        <v>72</v>
      </c>
      <c r="C31" s="18"/>
      <c r="D31" s="31" t="s">
        <v>48</v>
      </c>
      <c r="E31" s="94">
        <v>239</v>
      </c>
      <c r="F31" s="11">
        <v>150</v>
      </c>
      <c r="G31" s="11">
        <v>150</v>
      </c>
      <c r="H31" s="11">
        <v>150</v>
      </c>
      <c r="I31" s="11">
        <v>150</v>
      </c>
      <c r="J31" s="11">
        <v>150</v>
      </c>
    </row>
    <row r="32" spans="1:10" ht="39.6" x14ac:dyDescent="0.3">
      <c r="A32" s="18"/>
      <c r="B32" s="13"/>
      <c r="C32" s="15">
        <v>72</v>
      </c>
      <c r="D32" s="20" t="s">
        <v>106</v>
      </c>
      <c r="E32" s="94">
        <v>239</v>
      </c>
      <c r="F32" s="11">
        <v>150</v>
      </c>
      <c r="G32" s="11">
        <v>150</v>
      </c>
      <c r="H32" s="11">
        <v>150</v>
      </c>
      <c r="I32" s="11">
        <v>150</v>
      </c>
      <c r="J32" s="11">
        <v>150</v>
      </c>
    </row>
    <row r="33" spans="1:11" ht="30" customHeight="1" x14ac:dyDescent="0.3">
      <c r="A33" s="18"/>
      <c r="B33" s="18"/>
      <c r="C33" s="15"/>
      <c r="D33" s="98" t="s">
        <v>149</v>
      </c>
      <c r="E33" s="94">
        <v>4506756.59</v>
      </c>
      <c r="F33" s="11">
        <f>F10+F30</f>
        <v>14728508</v>
      </c>
      <c r="G33" s="11">
        <f>G30+G10</f>
        <v>3949932.47</v>
      </c>
      <c r="H33" s="11">
        <f>H30+H10</f>
        <v>5801939.71</v>
      </c>
      <c r="I33" s="11">
        <f>I30+I10</f>
        <v>3280072</v>
      </c>
      <c r="J33" s="11">
        <f>J30+J10</f>
        <v>3280072</v>
      </c>
    </row>
    <row r="35" spans="1:11" ht="15.6" x14ac:dyDescent="0.3">
      <c r="A35" s="140" t="s">
        <v>21</v>
      </c>
      <c r="B35" s="161"/>
      <c r="C35" s="161"/>
      <c r="D35" s="161"/>
      <c r="E35" s="161"/>
      <c r="F35" s="161"/>
      <c r="G35" s="161"/>
      <c r="H35" s="161"/>
      <c r="I35" s="161"/>
      <c r="J35" s="161"/>
    </row>
    <row r="36" spans="1:11" ht="17.399999999999999" x14ac:dyDescent="0.3">
      <c r="A36" s="5"/>
      <c r="B36" s="5"/>
      <c r="C36" s="5"/>
      <c r="D36" s="5"/>
      <c r="E36" s="116"/>
      <c r="F36" s="96"/>
      <c r="G36" s="96"/>
      <c r="H36" s="96"/>
      <c r="I36" s="6"/>
      <c r="J36" s="6"/>
    </row>
    <row r="37" spans="1:11" ht="26.4" x14ac:dyDescent="0.3">
      <c r="A37" s="25" t="s">
        <v>15</v>
      </c>
      <c r="B37" s="24" t="s">
        <v>16</v>
      </c>
      <c r="C37" s="24" t="s">
        <v>17</v>
      </c>
      <c r="D37" s="24" t="s">
        <v>22</v>
      </c>
      <c r="E37" s="95" t="s">
        <v>156</v>
      </c>
      <c r="F37" s="25" t="s">
        <v>169</v>
      </c>
      <c r="G37" s="25" t="s">
        <v>168</v>
      </c>
      <c r="H37" s="25" t="s">
        <v>178</v>
      </c>
      <c r="I37" s="25" t="s">
        <v>47</v>
      </c>
      <c r="J37" s="25" t="s">
        <v>167</v>
      </c>
    </row>
    <row r="38" spans="1:11" ht="15.75" customHeight="1" x14ac:dyDescent="0.3">
      <c r="A38" s="13">
        <v>3</v>
      </c>
      <c r="B38" s="13"/>
      <c r="C38" s="13"/>
      <c r="D38" s="13" t="s">
        <v>23</v>
      </c>
      <c r="E38" s="94">
        <v>4625205</v>
      </c>
      <c r="F38" s="11">
        <f>F39+F45+F56+F61+F63+F65+F66+F67</f>
        <v>12676490</v>
      </c>
      <c r="G38" s="11">
        <f>G39+G45+G56+G61+G63+G67</f>
        <v>4011312.1</v>
      </c>
      <c r="H38" s="11">
        <f>H39+H45+H56+H61+H63+H65+H67</f>
        <v>5877436.75</v>
      </c>
      <c r="I38" s="11">
        <f>I39+I45+I56+I61+I67</f>
        <v>3229071.5</v>
      </c>
      <c r="J38" s="11">
        <f>J39+J45+J56+J61+J67</f>
        <v>3229071.5</v>
      </c>
      <c r="K38" s="100"/>
    </row>
    <row r="39" spans="1:11" ht="15.75" customHeight="1" x14ac:dyDescent="0.3">
      <c r="A39" s="13"/>
      <c r="B39" s="18">
        <v>31</v>
      </c>
      <c r="C39" s="85"/>
      <c r="D39" s="18" t="s">
        <v>24</v>
      </c>
      <c r="E39" s="94">
        <v>1555352</v>
      </c>
      <c r="F39" s="11">
        <f>SUM(F40:F44)</f>
        <v>1718089</v>
      </c>
      <c r="G39" s="11">
        <f>SUM(G40:G44)</f>
        <v>1736184.5</v>
      </c>
      <c r="H39" s="11">
        <f>SUM(H40:H44)</f>
        <v>2004427.73</v>
      </c>
      <c r="I39" s="11">
        <f>SUM(I40:I44)</f>
        <v>1655252.5</v>
      </c>
      <c r="J39" s="11">
        <f>SUM(J40:J44)</f>
        <v>1655252.5</v>
      </c>
    </row>
    <row r="40" spans="1:11" x14ac:dyDescent="0.3">
      <c r="A40" s="14"/>
      <c r="B40" s="14"/>
      <c r="C40" s="90">
        <v>11</v>
      </c>
      <c r="D40" s="15" t="s">
        <v>143</v>
      </c>
      <c r="E40" s="94">
        <v>9945</v>
      </c>
      <c r="F40" s="11">
        <v>10181</v>
      </c>
      <c r="G40" s="11">
        <v>65978</v>
      </c>
      <c r="H40" s="11">
        <v>42971.63</v>
      </c>
      <c r="I40" s="11">
        <v>0</v>
      </c>
      <c r="J40" s="11">
        <v>0</v>
      </c>
    </row>
    <row r="41" spans="1:11" ht="26.4" x14ac:dyDescent="0.3">
      <c r="A41" s="14"/>
      <c r="B41" s="14"/>
      <c r="C41" s="90">
        <v>32</v>
      </c>
      <c r="D41" s="20" t="s">
        <v>144</v>
      </c>
      <c r="E41" s="94">
        <v>19627</v>
      </c>
      <c r="F41" s="11">
        <v>19150</v>
      </c>
      <c r="G41" s="11">
        <v>22502.5</v>
      </c>
      <c r="H41" s="11">
        <v>22502.5</v>
      </c>
      <c r="I41" s="11">
        <v>22502.5</v>
      </c>
      <c r="J41" s="11">
        <v>22502.5</v>
      </c>
      <c r="K41" s="100"/>
    </row>
    <row r="42" spans="1:11" x14ac:dyDescent="0.3">
      <c r="A42" s="14"/>
      <c r="B42" s="14"/>
      <c r="C42" s="90">
        <v>51</v>
      </c>
      <c r="D42" s="15" t="s">
        <v>134</v>
      </c>
      <c r="E42" s="94">
        <v>177960</v>
      </c>
      <c r="F42" s="11">
        <v>200808</v>
      </c>
      <c r="G42" s="11">
        <v>14954</v>
      </c>
      <c r="H42" s="11">
        <v>14953.6</v>
      </c>
      <c r="I42" s="11">
        <v>0</v>
      </c>
      <c r="J42" s="11">
        <v>0</v>
      </c>
    </row>
    <row r="43" spans="1:11" ht="36" customHeight="1" x14ac:dyDescent="0.3">
      <c r="A43" s="14"/>
      <c r="B43" s="14"/>
      <c r="C43" s="90">
        <v>53</v>
      </c>
      <c r="D43" s="20" t="s">
        <v>135</v>
      </c>
      <c r="E43" s="94">
        <v>1347820</v>
      </c>
      <c r="F43" s="11">
        <v>1487950</v>
      </c>
      <c r="G43" s="11">
        <v>1632750</v>
      </c>
      <c r="H43" s="11">
        <v>1924000</v>
      </c>
      <c r="I43" s="11">
        <v>1632750</v>
      </c>
      <c r="J43" s="11">
        <v>1632750</v>
      </c>
    </row>
    <row r="44" spans="1:11" ht="26.4" x14ac:dyDescent="0.3">
      <c r="A44" s="14"/>
      <c r="B44" s="14"/>
      <c r="C44" s="15">
        <v>58</v>
      </c>
      <c r="D44" s="20" t="s">
        <v>150</v>
      </c>
      <c r="E44" s="94">
        <v>0</v>
      </c>
      <c r="F44" s="11">
        <v>0</v>
      </c>
      <c r="G44" s="11"/>
      <c r="H44" s="11"/>
      <c r="I44" s="11"/>
      <c r="J44" s="11"/>
    </row>
    <row r="45" spans="1:11" x14ac:dyDescent="0.3">
      <c r="A45" s="14"/>
      <c r="B45" s="14">
        <v>32</v>
      </c>
      <c r="C45" s="86"/>
      <c r="D45" s="14" t="s">
        <v>36</v>
      </c>
      <c r="E45" s="94">
        <v>1876306</v>
      </c>
      <c r="F45" s="93">
        <f>SUM(F46:F55)</f>
        <v>6967119</v>
      </c>
      <c r="G45" s="93">
        <f>SUM(G46:G55)</f>
        <v>1685817.6</v>
      </c>
      <c r="H45" s="93">
        <f>SUM(H46:H55)</f>
        <v>1707846.02</v>
      </c>
      <c r="I45" s="93">
        <f>SUM(I46:I55)</f>
        <v>1569509</v>
      </c>
      <c r="J45" s="93">
        <f>SUM(J46:J55)</f>
        <v>1569509</v>
      </c>
      <c r="K45" s="100"/>
    </row>
    <row r="46" spans="1:11" x14ac:dyDescent="0.3">
      <c r="A46" s="14"/>
      <c r="B46" s="14"/>
      <c r="C46" s="90">
        <v>11</v>
      </c>
      <c r="D46" s="15" t="s">
        <v>143</v>
      </c>
      <c r="E46" s="94">
        <v>10999.9</v>
      </c>
      <c r="F46" s="11">
        <v>17569</v>
      </c>
      <c r="G46" s="11">
        <v>19576</v>
      </c>
      <c r="H46" s="11">
        <v>7103.42</v>
      </c>
      <c r="I46" s="11">
        <v>17088</v>
      </c>
      <c r="J46" s="11">
        <v>17088</v>
      </c>
    </row>
    <row r="47" spans="1:11" ht="26.4" x14ac:dyDescent="0.3">
      <c r="A47" s="14"/>
      <c r="B47" s="14"/>
      <c r="C47" s="90">
        <v>32</v>
      </c>
      <c r="D47" s="20" t="s">
        <v>144</v>
      </c>
      <c r="E47" s="94">
        <v>1288142</v>
      </c>
      <c r="F47" s="11">
        <v>1231465</v>
      </c>
      <c r="G47" s="11">
        <v>1517395</v>
      </c>
      <c r="H47" s="11">
        <v>1517395</v>
      </c>
      <c r="I47" s="11">
        <v>1404595</v>
      </c>
      <c r="J47" s="11">
        <v>1404595</v>
      </c>
    </row>
    <row r="48" spans="1:11" x14ac:dyDescent="0.3">
      <c r="A48" s="14"/>
      <c r="B48" s="14"/>
      <c r="C48" s="90">
        <v>47</v>
      </c>
      <c r="D48" s="20" t="s">
        <v>148</v>
      </c>
      <c r="E48" s="94">
        <v>1207.77</v>
      </c>
      <c r="F48" s="11">
        <v>1500</v>
      </c>
      <c r="G48" s="11">
        <v>1500</v>
      </c>
      <c r="H48" s="11">
        <v>1500</v>
      </c>
      <c r="I48" s="11">
        <v>1500</v>
      </c>
      <c r="J48" s="11">
        <v>1500</v>
      </c>
    </row>
    <row r="49" spans="1:11" x14ac:dyDescent="0.3">
      <c r="A49" s="14"/>
      <c r="B49" s="14"/>
      <c r="C49" s="90">
        <v>48</v>
      </c>
      <c r="D49" s="15" t="s">
        <v>145</v>
      </c>
      <c r="E49" s="94">
        <v>134116</v>
      </c>
      <c r="F49" s="11">
        <v>136136</v>
      </c>
      <c r="G49" s="11">
        <v>136136</v>
      </c>
      <c r="H49" s="11">
        <v>157357</v>
      </c>
      <c r="I49" s="11">
        <v>136136</v>
      </c>
      <c r="J49" s="11">
        <v>136136</v>
      </c>
    </row>
    <row r="50" spans="1:11" x14ac:dyDescent="0.3">
      <c r="A50" s="14"/>
      <c r="B50" s="14"/>
      <c r="C50" s="90">
        <v>51</v>
      </c>
      <c r="D50" s="15" t="s">
        <v>134</v>
      </c>
      <c r="E50" s="94">
        <v>420642</v>
      </c>
      <c r="F50" s="11">
        <v>5564353</v>
      </c>
      <c r="G50" s="11">
        <v>1020.6</v>
      </c>
      <c r="H50" s="11">
        <v>1020.6</v>
      </c>
      <c r="I50" s="11">
        <v>0</v>
      </c>
      <c r="J50" s="11">
        <v>0</v>
      </c>
    </row>
    <row r="51" spans="1:11" ht="39.6" x14ac:dyDescent="0.3">
      <c r="A51" s="14"/>
      <c r="B51" s="14"/>
      <c r="C51" s="90">
        <v>53</v>
      </c>
      <c r="D51" s="20" t="s">
        <v>135</v>
      </c>
      <c r="E51" s="94">
        <v>20296</v>
      </c>
      <c r="F51" s="11">
        <v>9646</v>
      </c>
      <c r="G51" s="11">
        <v>8040</v>
      </c>
      <c r="H51" s="11">
        <v>12820</v>
      </c>
      <c r="I51" s="11">
        <v>8040</v>
      </c>
      <c r="J51" s="11">
        <v>8040</v>
      </c>
    </row>
    <row r="52" spans="1:11" ht="26.4" x14ac:dyDescent="0.3">
      <c r="A52" s="14"/>
      <c r="B52" s="14"/>
      <c r="C52" s="90">
        <v>55</v>
      </c>
      <c r="D52" s="20" t="s">
        <v>152</v>
      </c>
      <c r="E52" s="94">
        <v>0</v>
      </c>
      <c r="F52" s="11">
        <v>2000</v>
      </c>
      <c r="G52" s="11"/>
      <c r="H52" s="11">
        <v>2000</v>
      </c>
      <c r="I52" s="11">
        <v>0</v>
      </c>
      <c r="J52" s="11">
        <v>0</v>
      </c>
    </row>
    <row r="53" spans="1:11" ht="26.4" x14ac:dyDescent="0.3">
      <c r="A53" s="14"/>
      <c r="B53" s="14"/>
      <c r="C53" s="90">
        <v>58</v>
      </c>
      <c r="D53" s="20" t="s">
        <v>150</v>
      </c>
      <c r="E53" s="94">
        <v>0</v>
      </c>
      <c r="F53" s="11">
        <v>0</v>
      </c>
      <c r="G53" s="11"/>
      <c r="H53" s="11"/>
      <c r="I53" s="11">
        <v>0</v>
      </c>
      <c r="J53" s="11">
        <v>0</v>
      </c>
    </row>
    <row r="54" spans="1:11" ht="26.4" x14ac:dyDescent="0.3">
      <c r="A54" s="14"/>
      <c r="B54" s="14"/>
      <c r="C54" s="90">
        <v>62</v>
      </c>
      <c r="D54" s="20" t="s">
        <v>146</v>
      </c>
      <c r="E54" s="94">
        <v>663.6</v>
      </c>
      <c r="F54" s="11">
        <v>4300</v>
      </c>
      <c r="G54" s="11">
        <v>2000</v>
      </c>
      <c r="H54" s="11">
        <v>8500</v>
      </c>
      <c r="I54" s="11">
        <v>2000</v>
      </c>
      <c r="J54" s="11">
        <v>2000</v>
      </c>
    </row>
    <row r="55" spans="1:11" ht="26.4" x14ac:dyDescent="0.3">
      <c r="A55" s="14"/>
      <c r="B55" s="14"/>
      <c r="C55" s="90">
        <v>72</v>
      </c>
      <c r="D55" s="20" t="s">
        <v>147</v>
      </c>
      <c r="E55" s="94">
        <v>239</v>
      </c>
      <c r="F55" s="11">
        <v>150</v>
      </c>
      <c r="G55" s="11">
        <v>150</v>
      </c>
      <c r="H55" s="11">
        <v>150</v>
      </c>
      <c r="I55" s="11">
        <v>150</v>
      </c>
      <c r="J55" s="11">
        <v>150</v>
      </c>
    </row>
    <row r="56" spans="1:11" x14ac:dyDescent="0.3">
      <c r="A56" s="14"/>
      <c r="B56" s="14">
        <v>34</v>
      </c>
      <c r="C56" s="86"/>
      <c r="D56" s="14" t="s">
        <v>98</v>
      </c>
      <c r="E56" s="94">
        <v>7346.34</v>
      </c>
      <c r="F56" s="93">
        <f>SUM(F57:F60)</f>
        <v>3295</v>
      </c>
      <c r="G56" s="93">
        <f>SUM(G57:G60)</f>
        <v>3010</v>
      </c>
      <c r="H56" s="93">
        <f>SUM(H57:H60)</f>
        <v>3020</v>
      </c>
      <c r="I56" s="11">
        <v>3010</v>
      </c>
      <c r="J56" s="11">
        <v>3010</v>
      </c>
      <c r="K56" s="100"/>
    </row>
    <row r="57" spans="1:11" ht="26.4" x14ac:dyDescent="0.3">
      <c r="A57" s="117"/>
      <c r="B57" s="14"/>
      <c r="C57" s="90">
        <v>32</v>
      </c>
      <c r="D57" s="61" t="s">
        <v>144</v>
      </c>
      <c r="E57" s="94">
        <v>1753.5</v>
      </c>
      <c r="F57" s="93">
        <v>1710</v>
      </c>
      <c r="G57" s="93">
        <v>1700</v>
      </c>
      <c r="H57" s="93">
        <v>1700</v>
      </c>
      <c r="I57" s="11">
        <v>1700</v>
      </c>
      <c r="J57" s="11">
        <v>1700</v>
      </c>
    </row>
    <row r="58" spans="1:11" x14ac:dyDescent="0.3">
      <c r="A58" s="14"/>
      <c r="B58" s="14"/>
      <c r="C58" s="90">
        <v>48</v>
      </c>
      <c r="D58" s="15" t="s">
        <v>145</v>
      </c>
      <c r="E58" s="94">
        <v>1327.22</v>
      </c>
      <c r="F58" s="11">
        <v>1310</v>
      </c>
      <c r="G58" s="11">
        <v>1310</v>
      </c>
      <c r="H58" s="11">
        <v>1310</v>
      </c>
      <c r="I58" s="11">
        <v>1310</v>
      </c>
      <c r="J58" s="11">
        <v>1310</v>
      </c>
    </row>
    <row r="59" spans="1:11" x14ac:dyDescent="0.3">
      <c r="A59" s="14"/>
      <c r="B59" s="14"/>
      <c r="C59" s="90">
        <v>51</v>
      </c>
      <c r="D59" s="15" t="s">
        <v>134</v>
      </c>
      <c r="E59" s="94">
        <v>283.98</v>
      </c>
      <c r="F59" s="11">
        <v>265</v>
      </c>
      <c r="G59" s="11"/>
      <c r="H59" s="11">
        <v>10</v>
      </c>
      <c r="I59" s="11">
        <v>0</v>
      </c>
      <c r="J59" s="11">
        <v>0</v>
      </c>
    </row>
    <row r="60" spans="1:11" ht="39.6" x14ac:dyDescent="0.3">
      <c r="A60" s="14"/>
      <c r="B60" s="14"/>
      <c r="C60" s="90">
        <v>53</v>
      </c>
      <c r="D60" s="20" t="s">
        <v>135</v>
      </c>
      <c r="E60" s="94">
        <v>3981.64</v>
      </c>
      <c r="F60" s="11">
        <v>10</v>
      </c>
      <c r="G60" s="11"/>
      <c r="H60" s="11"/>
      <c r="I60" s="11">
        <v>0</v>
      </c>
      <c r="J60" s="11">
        <v>0</v>
      </c>
    </row>
    <row r="61" spans="1:11" x14ac:dyDescent="0.3">
      <c r="A61" s="14"/>
      <c r="B61" s="14">
        <v>35</v>
      </c>
      <c r="C61" s="86"/>
      <c r="D61" s="14" t="s">
        <v>85</v>
      </c>
      <c r="E61" s="94">
        <v>275669</v>
      </c>
      <c r="F61" s="11">
        <v>583532</v>
      </c>
      <c r="G61" s="11">
        <f>G62</f>
        <v>170000</v>
      </c>
      <c r="H61" s="11">
        <v>58900</v>
      </c>
      <c r="I61" s="11">
        <v>0</v>
      </c>
      <c r="J61" s="11">
        <v>0</v>
      </c>
    </row>
    <row r="62" spans="1:11" x14ac:dyDescent="0.3">
      <c r="A62" s="14"/>
      <c r="B62" s="14"/>
      <c r="C62" s="15">
        <v>51</v>
      </c>
      <c r="D62" s="15" t="s">
        <v>134</v>
      </c>
      <c r="E62" s="94">
        <v>275669</v>
      </c>
      <c r="F62" s="11">
        <v>583532</v>
      </c>
      <c r="G62" s="11">
        <v>170000</v>
      </c>
      <c r="H62" s="11">
        <v>58900</v>
      </c>
      <c r="I62" s="11"/>
      <c r="J62" s="11"/>
    </row>
    <row r="63" spans="1:11" ht="33" customHeight="1" x14ac:dyDescent="0.3">
      <c r="A63" s="14"/>
      <c r="B63" s="14">
        <v>36</v>
      </c>
      <c r="C63" s="86"/>
      <c r="D63" s="61" t="s">
        <v>99</v>
      </c>
      <c r="E63" s="94">
        <v>908222</v>
      </c>
      <c r="F63" s="11">
        <v>3400521</v>
      </c>
      <c r="G63" s="127">
        <v>415000</v>
      </c>
      <c r="H63" s="127">
        <v>2102090</v>
      </c>
      <c r="I63" s="11">
        <v>0</v>
      </c>
      <c r="J63" s="11">
        <v>0</v>
      </c>
      <c r="K63" s="121"/>
    </row>
    <row r="64" spans="1:11" x14ac:dyDescent="0.3">
      <c r="A64" s="14"/>
      <c r="B64" s="14"/>
      <c r="C64" s="15">
        <v>51</v>
      </c>
      <c r="D64" s="15" t="s">
        <v>134</v>
      </c>
      <c r="E64" s="94">
        <v>908222</v>
      </c>
      <c r="F64" s="11">
        <v>3400521</v>
      </c>
      <c r="G64" s="11">
        <v>215000</v>
      </c>
      <c r="H64" s="11">
        <v>2102090</v>
      </c>
      <c r="I64" s="11">
        <v>0</v>
      </c>
      <c r="J64" s="11">
        <v>0</v>
      </c>
    </row>
    <row r="65" spans="1:10" ht="26.4" x14ac:dyDescent="0.3">
      <c r="A65" s="14"/>
      <c r="B65" s="14">
        <v>37</v>
      </c>
      <c r="C65" s="86"/>
      <c r="D65" s="61" t="s">
        <v>100</v>
      </c>
      <c r="E65" s="94">
        <v>1543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</row>
    <row r="66" spans="1:10" ht="39.6" x14ac:dyDescent="0.3">
      <c r="A66" s="14"/>
      <c r="B66" s="32"/>
      <c r="C66" s="15">
        <v>53</v>
      </c>
      <c r="D66" s="20" t="s">
        <v>135</v>
      </c>
      <c r="E66" s="94">
        <v>1543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</row>
    <row r="67" spans="1:10" x14ac:dyDescent="0.3">
      <c r="A67" s="14"/>
      <c r="B67" s="14">
        <v>38</v>
      </c>
      <c r="C67" s="15"/>
      <c r="D67" s="20" t="s">
        <v>111</v>
      </c>
      <c r="E67" s="94">
        <v>635</v>
      </c>
      <c r="F67" s="11">
        <f>SUM(F68:F69)</f>
        <v>3934</v>
      </c>
      <c r="G67" s="11">
        <f>SUM(G68:G69)</f>
        <v>1300</v>
      </c>
      <c r="H67" s="11">
        <v>1153</v>
      </c>
      <c r="I67" s="11">
        <v>1300</v>
      </c>
      <c r="J67" s="11">
        <v>1300</v>
      </c>
    </row>
    <row r="68" spans="1:10" x14ac:dyDescent="0.3">
      <c r="A68" s="14"/>
      <c r="B68" s="32"/>
      <c r="C68" s="15">
        <v>51</v>
      </c>
      <c r="D68" s="20" t="s">
        <v>134</v>
      </c>
      <c r="E68" s="94">
        <v>635</v>
      </c>
      <c r="F68" s="11">
        <v>2654</v>
      </c>
      <c r="G68" s="11"/>
      <c r="H68" s="11"/>
      <c r="I68" s="11">
        <v>0</v>
      </c>
      <c r="J68" s="11">
        <v>0</v>
      </c>
    </row>
    <row r="69" spans="1:10" ht="39.6" x14ac:dyDescent="0.3">
      <c r="A69" s="14"/>
      <c r="B69" s="32"/>
      <c r="C69" s="15">
        <v>53</v>
      </c>
      <c r="D69" s="20" t="s">
        <v>135</v>
      </c>
      <c r="E69" s="94">
        <v>0</v>
      </c>
      <c r="F69" s="11">
        <v>1280</v>
      </c>
      <c r="G69" s="11">
        <v>1300</v>
      </c>
      <c r="H69" s="11">
        <v>1152.9000000000001</v>
      </c>
      <c r="I69" s="11">
        <v>1300</v>
      </c>
      <c r="J69" s="11">
        <v>1300</v>
      </c>
    </row>
    <row r="70" spans="1:10" ht="26.4" x14ac:dyDescent="0.3">
      <c r="A70" s="16">
        <v>4</v>
      </c>
      <c r="B70" s="17"/>
      <c r="C70" s="87"/>
      <c r="D70" s="30" t="s">
        <v>25</v>
      </c>
      <c r="E70" s="94">
        <v>21833</v>
      </c>
      <c r="F70" s="11">
        <v>2184247</v>
      </c>
      <c r="G70" s="11">
        <f>G71</f>
        <v>51420</v>
      </c>
      <c r="H70" s="11">
        <f>H71</f>
        <v>86565.2</v>
      </c>
      <c r="I70" s="11">
        <v>51000</v>
      </c>
      <c r="J70" s="11">
        <v>51000</v>
      </c>
    </row>
    <row r="71" spans="1:10" ht="39.6" x14ac:dyDescent="0.3">
      <c r="A71" s="18"/>
      <c r="B71" s="18">
        <v>42</v>
      </c>
      <c r="C71" s="85"/>
      <c r="D71" s="31" t="s">
        <v>51</v>
      </c>
      <c r="E71" s="94">
        <v>21833</v>
      </c>
      <c r="F71" s="11">
        <f>SUM(F72:F76)</f>
        <v>2184247</v>
      </c>
      <c r="G71" s="11">
        <f>SUM(G72:G77)</f>
        <v>51420</v>
      </c>
      <c r="H71" s="11">
        <f>SUM(H72:H74)</f>
        <v>86565.2</v>
      </c>
      <c r="I71" s="11">
        <v>51000</v>
      </c>
      <c r="J71" s="11">
        <v>51000</v>
      </c>
    </row>
    <row r="72" spans="1:10" x14ac:dyDescent="0.3">
      <c r="A72" s="18"/>
      <c r="B72" s="18"/>
      <c r="C72" s="18">
        <v>11</v>
      </c>
      <c r="D72" s="15" t="s">
        <v>143</v>
      </c>
      <c r="E72" s="94">
        <v>796</v>
      </c>
      <c r="F72" s="11">
        <v>548</v>
      </c>
      <c r="G72" s="11">
        <v>420</v>
      </c>
      <c r="H72" s="11">
        <v>564.20000000000005</v>
      </c>
      <c r="I72" s="11">
        <v>0</v>
      </c>
      <c r="J72" s="11">
        <v>0</v>
      </c>
    </row>
    <row r="73" spans="1:10" ht="26.4" x14ac:dyDescent="0.3">
      <c r="A73" s="18"/>
      <c r="B73" s="18"/>
      <c r="C73" s="15">
        <v>32</v>
      </c>
      <c r="D73" s="20" t="s">
        <v>144</v>
      </c>
      <c r="E73" s="94">
        <v>18991.7</v>
      </c>
      <c r="F73" s="11">
        <v>43699</v>
      </c>
      <c r="G73" s="11">
        <v>51000</v>
      </c>
      <c r="H73" s="11">
        <v>86000</v>
      </c>
      <c r="I73" s="11">
        <v>51000</v>
      </c>
      <c r="J73" s="11">
        <v>51000</v>
      </c>
    </row>
    <row r="74" spans="1:10" x14ac:dyDescent="0.3">
      <c r="A74" s="18"/>
      <c r="B74" s="18"/>
      <c r="C74" s="15">
        <v>48</v>
      </c>
      <c r="D74" s="20" t="s">
        <v>145</v>
      </c>
      <c r="E74" s="94">
        <v>0</v>
      </c>
      <c r="F74" s="11">
        <v>0</v>
      </c>
      <c r="G74" s="11">
        <v>0</v>
      </c>
      <c r="H74" s="11">
        <v>1</v>
      </c>
      <c r="I74" s="11"/>
      <c r="J74" s="11"/>
    </row>
    <row r="75" spans="1:10" x14ac:dyDescent="0.3">
      <c r="A75" s="18"/>
      <c r="B75" s="18"/>
      <c r="C75" s="18">
        <v>51</v>
      </c>
      <c r="D75" s="15" t="s">
        <v>134</v>
      </c>
      <c r="E75" s="94">
        <v>0</v>
      </c>
      <c r="F75" s="11">
        <v>2140000</v>
      </c>
      <c r="G75" s="11"/>
      <c r="H75" s="11"/>
      <c r="I75" s="11">
        <v>0</v>
      </c>
      <c r="J75" s="11">
        <v>0</v>
      </c>
    </row>
    <row r="76" spans="1:10" ht="39.6" x14ac:dyDescent="0.3">
      <c r="A76" s="18"/>
      <c r="B76" s="18"/>
      <c r="C76" s="18">
        <v>53</v>
      </c>
      <c r="D76" s="20" t="s">
        <v>135</v>
      </c>
      <c r="E76" s="94">
        <v>226.46</v>
      </c>
      <c r="F76" s="11">
        <v>0</v>
      </c>
      <c r="G76" s="11"/>
      <c r="H76" s="11"/>
      <c r="I76" s="11">
        <v>0</v>
      </c>
      <c r="J76" s="11">
        <v>0</v>
      </c>
    </row>
    <row r="77" spans="1:10" x14ac:dyDescent="0.3">
      <c r="A77" s="18"/>
      <c r="B77" s="18"/>
      <c r="C77" s="18">
        <v>62</v>
      </c>
      <c r="D77" s="20" t="s">
        <v>165</v>
      </c>
      <c r="E77" s="94">
        <v>1819</v>
      </c>
      <c r="F77" s="11">
        <v>0</v>
      </c>
      <c r="G77" s="11"/>
      <c r="H77" s="11"/>
      <c r="I77" s="11">
        <v>0</v>
      </c>
      <c r="J77" s="11">
        <v>0</v>
      </c>
    </row>
    <row r="78" spans="1:10" ht="20.399999999999999" customHeight="1" x14ac:dyDescent="0.3">
      <c r="A78" s="18"/>
      <c r="B78" s="18"/>
      <c r="C78" s="85"/>
      <c r="D78" s="99" t="s">
        <v>149</v>
      </c>
      <c r="E78" s="94">
        <v>4647038</v>
      </c>
      <c r="F78" s="11">
        <f>F70+F38</f>
        <v>14860737</v>
      </c>
      <c r="G78" s="11">
        <f>G70+G38</f>
        <v>4062732.1</v>
      </c>
      <c r="H78" s="11">
        <f>H70+H38</f>
        <v>5964001.9500000002</v>
      </c>
      <c r="I78" s="11">
        <f>I70+I38</f>
        <v>3280071.5</v>
      </c>
      <c r="J78" s="11">
        <f>J70+J38</f>
        <v>3280071.5</v>
      </c>
    </row>
    <row r="80" spans="1:10" x14ac:dyDescent="0.3">
      <c r="A80" t="s">
        <v>189</v>
      </c>
      <c r="D80" s="100"/>
      <c r="E80" s="97"/>
      <c r="I80" t="s">
        <v>153</v>
      </c>
    </row>
    <row r="81" spans="1:9" x14ac:dyDescent="0.3">
      <c r="A81" t="s">
        <v>190</v>
      </c>
      <c r="I81" t="s">
        <v>154</v>
      </c>
    </row>
    <row r="82" spans="1:9" x14ac:dyDescent="0.3">
      <c r="A82" t="s">
        <v>188</v>
      </c>
    </row>
  </sheetData>
  <mergeCells count="5">
    <mergeCell ref="A7:J7"/>
    <mergeCell ref="A35:J35"/>
    <mergeCell ref="A1:J1"/>
    <mergeCell ref="A3:J3"/>
    <mergeCell ref="A5:J5"/>
  </mergeCells>
  <pageMargins left="0.7" right="0.7" top="0.75" bottom="0.75" header="0.3" footer="0.3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workbookViewId="0">
      <selection activeCell="A15" sqref="A15:C17"/>
    </sheetView>
  </sheetViews>
  <sheetFormatPr defaultRowHeight="14.4" x14ac:dyDescent="0.3"/>
  <cols>
    <col min="1" max="1" width="37.6640625" customWidth="1"/>
    <col min="2" max="7" width="25.33203125" customWidth="1"/>
  </cols>
  <sheetData>
    <row r="1" spans="1:7" ht="42" customHeight="1" x14ac:dyDescent="0.3">
      <c r="A1" s="140" t="s">
        <v>181</v>
      </c>
      <c r="B1" s="140"/>
      <c r="C1" s="140"/>
      <c r="D1" s="140"/>
      <c r="E1" s="140"/>
      <c r="F1" s="140"/>
      <c r="G1" s="140"/>
    </row>
    <row r="2" spans="1:7" ht="18" customHeight="1" x14ac:dyDescent="0.3">
      <c r="A2" s="5"/>
      <c r="B2" s="5"/>
      <c r="C2" s="29"/>
      <c r="D2" s="29"/>
      <c r="E2" s="29"/>
      <c r="F2" s="5"/>
      <c r="G2" s="5"/>
    </row>
    <row r="3" spans="1:7" ht="15.6" x14ac:dyDescent="0.3">
      <c r="A3" s="140" t="s">
        <v>33</v>
      </c>
      <c r="B3" s="140"/>
      <c r="C3" s="140"/>
      <c r="D3" s="140"/>
      <c r="E3" s="140"/>
      <c r="F3" s="157"/>
      <c r="G3" s="157"/>
    </row>
    <row r="4" spans="1:7" ht="17.399999999999999" x14ac:dyDescent="0.3">
      <c r="A4" s="5"/>
      <c r="B4" s="5"/>
      <c r="C4" s="29"/>
      <c r="D4" s="29"/>
      <c r="E4" s="29"/>
      <c r="F4" s="6"/>
      <c r="G4" s="6"/>
    </row>
    <row r="5" spans="1:7" ht="18" customHeight="1" x14ac:dyDescent="0.3">
      <c r="A5" s="140" t="s">
        <v>14</v>
      </c>
      <c r="B5" s="141"/>
      <c r="C5" s="141"/>
      <c r="D5" s="141"/>
      <c r="E5" s="141"/>
      <c r="F5" s="141"/>
      <c r="G5" s="141"/>
    </row>
    <row r="6" spans="1:7" ht="17.399999999999999" x14ac:dyDescent="0.3">
      <c r="A6" s="5"/>
      <c r="B6" s="5"/>
      <c r="C6" s="29"/>
      <c r="D6" s="29"/>
      <c r="E6" s="29"/>
      <c r="F6" s="6"/>
      <c r="G6" s="6"/>
    </row>
    <row r="7" spans="1:7" ht="15.6" x14ac:dyDescent="0.3">
      <c r="A7" s="140" t="s">
        <v>26</v>
      </c>
      <c r="B7" s="161"/>
      <c r="C7" s="161"/>
      <c r="D7" s="161"/>
      <c r="E7" s="161"/>
      <c r="F7" s="161"/>
      <c r="G7" s="161"/>
    </row>
    <row r="8" spans="1:7" ht="17.399999999999999" x14ac:dyDescent="0.3">
      <c r="A8" s="5"/>
      <c r="B8" s="5"/>
      <c r="C8" s="29"/>
      <c r="D8" s="29"/>
      <c r="E8" s="29"/>
      <c r="F8" s="6"/>
      <c r="G8" s="6"/>
    </row>
    <row r="9" spans="1:7" ht="26.4" x14ac:dyDescent="0.3">
      <c r="A9" s="25" t="s">
        <v>27</v>
      </c>
      <c r="B9" s="25" t="s">
        <v>12</v>
      </c>
      <c r="C9" s="25" t="s">
        <v>169</v>
      </c>
      <c r="D9" s="25" t="s">
        <v>168</v>
      </c>
      <c r="E9" s="25" t="s">
        <v>178</v>
      </c>
      <c r="F9" s="25" t="s">
        <v>47</v>
      </c>
      <c r="G9" s="25" t="s">
        <v>167</v>
      </c>
    </row>
    <row r="10" spans="1:7" ht="15.75" customHeight="1" x14ac:dyDescent="0.3">
      <c r="A10" s="13" t="s">
        <v>28</v>
      </c>
      <c r="B10" s="11">
        <v>6935885.1100000003</v>
      </c>
      <c r="C10" s="11">
        <v>14860737.710000001</v>
      </c>
      <c r="D10" s="11">
        <v>4062732.34</v>
      </c>
      <c r="E10" s="11">
        <v>5964001.54</v>
      </c>
      <c r="F10" s="11">
        <v>3280072</v>
      </c>
      <c r="G10" s="11">
        <v>3280072</v>
      </c>
    </row>
    <row r="11" spans="1:7" ht="15.75" customHeight="1" x14ac:dyDescent="0.3">
      <c r="A11" s="13" t="s">
        <v>95</v>
      </c>
      <c r="B11" s="11">
        <v>6935885.1100000003</v>
      </c>
      <c r="C11" s="11">
        <v>14860737.710000001</v>
      </c>
      <c r="D11" s="11">
        <v>4062732.34</v>
      </c>
      <c r="E11" s="11">
        <v>5964001.54</v>
      </c>
      <c r="F11" s="11">
        <v>3280072</v>
      </c>
      <c r="G11" s="11">
        <v>3280072</v>
      </c>
    </row>
    <row r="12" spans="1:7" x14ac:dyDescent="0.3">
      <c r="A12" s="20" t="s">
        <v>96</v>
      </c>
      <c r="B12" s="11">
        <v>6935885.1100000003</v>
      </c>
      <c r="C12" s="11">
        <v>14860737.710000001</v>
      </c>
      <c r="D12" s="11">
        <v>4062732.34</v>
      </c>
      <c r="E12" s="11">
        <v>5964001.54</v>
      </c>
      <c r="F12" s="11">
        <v>3280072</v>
      </c>
      <c r="G12" s="11">
        <v>3280072</v>
      </c>
    </row>
    <row r="13" spans="1:7" x14ac:dyDescent="0.3">
      <c r="A13" s="19" t="s">
        <v>97</v>
      </c>
      <c r="B13" s="11">
        <v>6935885.1100000003</v>
      </c>
      <c r="C13" s="11">
        <v>14860737.710000001</v>
      </c>
      <c r="D13" s="11">
        <v>4062732.34</v>
      </c>
      <c r="E13" s="11">
        <v>5964001.54</v>
      </c>
      <c r="F13" s="11">
        <v>3280072</v>
      </c>
      <c r="G13" s="11">
        <v>3280072</v>
      </c>
    </row>
    <row r="15" spans="1:7" x14ac:dyDescent="0.3">
      <c r="A15" t="s">
        <v>189</v>
      </c>
      <c r="F15" t="s">
        <v>153</v>
      </c>
    </row>
    <row r="16" spans="1:7" x14ac:dyDescent="0.3">
      <c r="A16" t="s">
        <v>190</v>
      </c>
      <c r="F16" t="s">
        <v>154</v>
      </c>
    </row>
    <row r="17" spans="1:1" x14ac:dyDescent="0.3">
      <c r="A17" t="s">
        <v>188</v>
      </c>
    </row>
  </sheetData>
  <mergeCells count="4">
    <mergeCell ref="A1:G1"/>
    <mergeCell ref="A3:G3"/>
    <mergeCell ref="A5:G5"/>
    <mergeCell ref="A7:G7"/>
  </mergeCells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selection activeCell="A16" sqref="A16:C18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10" width="25.33203125" customWidth="1"/>
  </cols>
  <sheetData>
    <row r="1" spans="1:10" ht="42" customHeight="1" x14ac:dyDescent="0.3">
      <c r="A1" s="140" t="s">
        <v>180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ht="18" customHeight="1" x14ac:dyDescent="0.3">
      <c r="A2" s="5"/>
      <c r="B2" s="5"/>
      <c r="C2" s="5"/>
      <c r="D2" s="5"/>
      <c r="E2" s="5"/>
      <c r="F2" s="29"/>
      <c r="G2" s="29"/>
      <c r="H2" s="29"/>
      <c r="I2" s="5"/>
      <c r="J2" s="5"/>
    </row>
    <row r="3" spans="1:10" ht="15.6" x14ac:dyDescent="0.3">
      <c r="A3" s="140" t="s">
        <v>33</v>
      </c>
      <c r="B3" s="140"/>
      <c r="C3" s="140"/>
      <c r="D3" s="140"/>
      <c r="E3" s="140"/>
      <c r="F3" s="140"/>
      <c r="G3" s="140"/>
      <c r="H3" s="140"/>
      <c r="I3" s="157"/>
      <c r="J3" s="157"/>
    </row>
    <row r="4" spans="1:10" ht="17.399999999999999" x14ac:dyDescent="0.3">
      <c r="A4" s="5"/>
      <c r="B4" s="5"/>
      <c r="C4" s="5"/>
      <c r="D4" s="5"/>
      <c r="E4" s="5"/>
      <c r="F4" s="29"/>
      <c r="G4" s="29"/>
      <c r="H4" s="29"/>
      <c r="I4" s="6"/>
      <c r="J4" s="6"/>
    </row>
    <row r="5" spans="1:10" ht="18" customHeight="1" x14ac:dyDescent="0.3">
      <c r="A5" s="140" t="s">
        <v>29</v>
      </c>
      <c r="B5" s="141"/>
      <c r="C5" s="141"/>
      <c r="D5" s="141"/>
      <c r="E5" s="141"/>
      <c r="F5" s="141"/>
      <c r="G5" s="141"/>
      <c r="H5" s="141"/>
      <c r="I5" s="141"/>
      <c r="J5" s="141"/>
    </row>
    <row r="6" spans="1:10" ht="17.399999999999999" x14ac:dyDescent="0.3">
      <c r="A6" s="5"/>
      <c r="B6" s="5"/>
      <c r="C6" s="5"/>
      <c r="D6" s="5"/>
      <c r="E6" s="5"/>
      <c r="F6" s="29"/>
      <c r="G6" s="29"/>
      <c r="H6" s="29"/>
      <c r="I6" s="6"/>
      <c r="J6" s="6"/>
    </row>
    <row r="7" spans="1:10" ht="26.4" x14ac:dyDescent="0.3">
      <c r="A7" s="25" t="s">
        <v>15</v>
      </c>
      <c r="B7" s="24" t="s">
        <v>16</v>
      </c>
      <c r="C7" s="24" t="s">
        <v>17</v>
      </c>
      <c r="D7" s="24" t="s">
        <v>54</v>
      </c>
      <c r="E7" s="24" t="s">
        <v>156</v>
      </c>
      <c r="F7" s="25" t="s">
        <v>169</v>
      </c>
      <c r="G7" s="25" t="s">
        <v>168</v>
      </c>
      <c r="H7" s="25" t="s">
        <v>178</v>
      </c>
      <c r="I7" s="25" t="s">
        <v>47</v>
      </c>
      <c r="J7" s="25" t="s">
        <v>167</v>
      </c>
    </row>
    <row r="8" spans="1:10" ht="26.4" x14ac:dyDescent="0.3">
      <c r="A8" s="13">
        <v>8</v>
      </c>
      <c r="B8" s="13"/>
      <c r="C8" s="13"/>
      <c r="D8" s="13" t="s">
        <v>30</v>
      </c>
      <c r="E8" s="10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</row>
    <row r="9" spans="1:10" x14ac:dyDescent="0.3">
      <c r="A9" s="13"/>
      <c r="B9" s="18">
        <v>84</v>
      </c>
      <c r="C9" s="18"/>
      <c r="D9" s="18" t="s">
        <v>37</v>
      </c>
      <c r="E9" s="10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</row>
    <row r="10" spans="1:10" ht="26.4" x14ac:dyDescent="0.3">
      <c r="A10" s="14"/>
      <c r="B10" s="14"/>
      <c r="C10" s="15">
        <v>81</v>
      </c>
      <c r="D10" s="20" t="s">
        <v>38</v>
      </c>
      <c r="E10" s="10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</row>
    <row r="11" spans="1:10" ht="26.4" x14ac:dyDescent="0.3">
      <c r="A11" s="16">
        <v>5</v>
      </c>
      <c r="B11" s="17"/>
      <c r="C11" s="17"/>
      <c r="D11" s="30" t="s">
        <v>31</v>
      </c>
      <c r="E11" s="10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</row>
    <row r="12" spans="1:10" ht="26.4" x14ac:dyDescent="0.3">
      <c r="A12" s="18"/>
      <c r="B12" s="18">
        <v>54</v>
      </c>
      <c r="C12" s="18"/>
      <c r="D12" s="31" t="s">
        <v>39</v>
      </c>
      <c r="E12" s="10">
        <v>0</v>
      </c>
      <c r="F12" s="11">
        <v>0</v>
      </c>
      <c r="G12" s="11">
        <v>0</v>
      </c>
      <c r="H12" s="11">
        <v>0</v>
      </c>
      <c r="I12" s="11">
        <v>0</v>
      </c>
      <c r="J12" s="12">
        <v>0</v>
      </c>
    </row>
    <row r="13" spans="1:10" x14ac:dyDescent="0.3">
      <c r="A13" s="18"/>
      <c r="B13" s="18"/>
      <c r="C13" s="15">
        <v>11</v>
      </c>
      <c r="D13" s="15" t="s">
        <v>19</v>
      </c>
      <c r="E13" s="10">
        <v>0</v>
      </c>
      <c r="F13" s="11">
        <v>0</v>
      </c>
      <c r="G13" s="11">
        <v>0</v>
      </c>
      <c r="H13" s="11">
        <v>0</v>
      </c>
      <c r="I13" s="11">
        <v>0</v>
      </c>
      <c r="J13" s="12">
        <v>0</v>
      </c>
    </row>
    <row r="14" spans="1:10" x14ac:dyDescent="0.3">
      <c r="A14" s="18"/>
      <c r="B14" s="18"/>
      <c r="C14" s="15">
        <v>31</v>
      </c>
      <c r="D14" s="15" t="s">
        <v>40</v>
      </c>
      <c r="E14" s="10">
        <v>0</v>
      </c>
      <c r="F14" s="11">
        <v>0</v>
      </c>
      <c r="G14" s="11">
        <v>0</v>
      </c>
      <c r="H14" s="11">
        <v>0</v>
      </c>
      <c r="I14" s="11">
        <v>0</v>
      </c>
      <c r="J14" s="12">
        <v>0</v>
      </c>
    </row>
    <row r="16" spans="1:10" x14ac:dyDescent="0.3">
      <c r="A16" t="s">
        <v>189</v>
      </c>
      <c r="I16" t="s">
        <v>153</v>
      </c>
    </row>
    <row r="17" spans="1:9" x14ac:dyDescent="0.3">
      <c r="A17" t="s">
        <v>190</v>
      </c>
      <c r="I17" t="s">
        <v>154</v>
      </c>
    </row>
    <row r="18" spans="1:9" x14ac:dyDescent="0.3">
      <c r="A18" t="s">
        <v>188</v>
      </c>
    </row>
  </sheetData>
  <mergeCells count="3">
    <mergeCell ref="A1:J1"/>
    <mergeCell ref="A3:J3"/>
    <mergeCell ref="A5:J5"/>
  </mergeCells>
  <pageMargins left="0.7" right="0.7" top="0.75" bottom="0.75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0"/>
  <sheetViews>
    <sheetView topLeftCell="A155" workbookViewId="0">
      <selection activeCell="D178" sqref="D178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8.6640625" customWidth="1"/>
    <col min="4" max="4" width="30" customWidth="1"/>
    <col min="5" max="10" width="25.33203125" customWidth="1"/>
  </cols>
  <sheetData>
    <row r="1" spans="1:10" ht="42" customHeight="1" x14ac:dyDescent="0.3">
      <c r="A1" s="140" t="s">
        <v>180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0" ht="17.399999999999999" x14ac:dyDescent="0.3">
      <c r="A2" s="5"/>
      <c r="B2" s="5"/>
      <c r="C2" s="5"/>
      <c r="D2" s="5"/>
      <c r="E2" s="29"/>
      <c r="F2" s="29"/>
      <c r="G2" s="29"/>
      <c r="H2" s="29"/>
      <c r="I2" s="6"/>
      <c r="J2" s="6"/>
    </row>
    <row r="3" spans="1:10" ht="18" customHeight="1" x14ac:dyDescent="0.3">
      <c r="A3" s="140" t="s">
        <v>32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0" ht="17.399999999999999" x14ac:dyDescent="0.3">
      <c r="A4" s="5"/>
      <c r="B4" s="5"/>
      <c r="C4" s="5"/>
      <c r="D4" s="5"/>
      <c r="E4" s="29"/>
      <c r="F4" s="29"/>
      <c r="G4" s="29"/>
      <c r="H4" s="29"/>
      <c r="I4" s="6"/>
      <c r="J4" s="63"/>
    </row>
    <row r="5" spans="1:10" ht="26.4" x14ac:dyDescent="0.3">
      <c r="A5" s="174" t="s">
        <v>34</v>
      </c>
      <c r="B5" s="175"/>
      <c r="C5" s="176"/>
      <c r="D5" s="24" t="s">
        <v>35</v>
      </c>
      <c r="E5" s="24" t="s">
        <v>156</v>
      </c>
      <c r="F5" s="25" t="s">
        <v>46</v>
      </c>
      <c r="G5" s="25" t="s">
        <v>166</v>
      </c>
      <c r="H5" s="25" t="s">
        <v>177</v>
      </c>
      <c r="I5" s="25" t="s">
        <v>47</v>
      </c>
      <c r="J5" s="25" t="s">
        <v>167</v>
      </c>
    </row>
    <row r="6" spans="1:10" x14ac:dyDescent="0.3">
      <c r="A6" s="79">
        <v>903</v>
      </c>
      <c r="B6" s="80"/>
      <c r="C6" s="81"/>
      <c r="D6" s="24" t="s">
        <v>136</v>
      </c>
      <c r="E6" s="88">
        <v>4647038.33</v>
      </c>
      <c r="F6" s="89">
        <v>14860737.710000001</v>
      </c>
      <c r="G6" s="89">
        <f>G7+G45+G80+G99+G113+G122+G164</f>
        <v>4062732.34</v>
      </c>
      <c r="H6" s="89">
        <v>5964001.54</v>
      </c>
      <c r="I6" s="89">
        <f>I7+I45+I80+I99+I164</f>
        <v>3280071.87</v>
      </c>
      <c r="J6" s="89">
        <v>3280072</v>
      </c>
    </row>
    <row r="7" spans="1:10" s="83" customFormat="1" ht="39.6" x14ac:dyDescent="0.3">
      <c r="A7" s="162">
        <v>2201</v>
      </c>
      <c r="B7" s="163"/>
      <c r="C7" s="164"/>
      <c r="D7" s="134" t="s">
        <v>55</v>
      </c>
      <c r="E7" s="60">
        <v>2818986.82</v>
      </c>
      <c r="F7" s="82">
        <v>2892121.47</v>
      </c>
      <c r="G7" s="82">
        <f>G9+G15+G20+G38</f>
        <v>3323483.9699999997</v>
      </c>
      <c r="H7" s="82">
        <v>3643682.79</v>
      </c>
      <c r="I7" s="82">
        <f>I9+I15+I20+I38</f>
        <v>3210683.5</v>
      </c>
      <c r="J7" s="82">
        <v>3210684</v>
      </c>
    </row>
    <row r="8" spans="1:10" x14ac:dyDescent="0.3">
      <c r="A8" s="76"/>
      <c r="B8" s="77"/>
      <c r="C8" s="78"/>
      <c r="D8" s="78" t="s">
        <v>137</v>
      </c>
      <c r="E8" s="10"/>
      <c r="F8" s="11"/>
      <c r="G8" s="11"/>
      <c r="H8" s="11"/>
      <c r="I8" s="11"/>
      <c r="J8" s="11"/>
    </row>
    <row r="9" spans="1:10" s="83" customFormat="1" ht="26.4" x14ac:dyDescent="0.3">
      <c r="A9" s="162" t="s">
        <v>56</v>
      </c>
      <c r="B9" s="163"/>
      <c r="C9" s="164"/>
      <c r="D9" s="67" t="s">
        <v>59</v>
      </c>
      <c r="E9" s="60">
        <v>71802.009999999995</v>
      </c>
      <c r="F9" s="82">
        <v>71425.2</v>
      </c>
      <c r="G9" s="82">
        <f>G10</f>
        <v>71425.2</v>
      </c>
      <c r="H9" s="82">
        <f>H10</f>
        <v>72248.399999999994</v>
      </c>
      <c r="I9" s="82">
        <v>71425</v>
      </c>
      <c r="J9" s="82">
        <v>71425</v>
      </c>
    </row>
    <row r="10" spans="1:10" ht="26.4" x14ac:dyDescent="0.3">
      <c r="A10" s="165" t="s">
        <v>112</v>
      </c>
      <c r="B10" s="166"/>
      <c r="C10" s="167"/>
      <c r="D10" s="48" t="s">
        <v>113</v>
      </c>
      <c r="E10" s="10">
        <v>71802.009999999995</v>
      </c>
      <c r="F10" s="11">
        <v>71425</v>
      </c>
      <c r="G10" s="11">
        <f>G11</f>
        <v>71425.2</v>
      </c>
      <c r="H10" s="11">
        <f>H11</f>
        <v>72248.399999999994</v>
      </c>
      <c r="I10" s="11">
        <f>I11</f>
        <v>71425.2</v>
      </c>
      <c r="J10" s="11">
        <f>J11</f>
        <v>71425.2</v>
      </c>
    </row>
    <row r="11" spans="1:10" x14ac:dyDescent="0.3">
      <c r="A11" s="168">
        <v>3</v>
      </c>
      <c r="B11" s="169"/>
      <c r="C11" s="170"/>
      <c r="D11" s="33" t="s">
        <v>23</v>
      </c>
      <c r="E11" s="10">
        <v>71802.009999999995</v>
      </c>
      <c r="F11" s="11">
        <v>71425</v>
      </c>
      <c r="G11" s="11">
        <f>SUM(G12:G13)</f>
        <v>71425.2</v>
      </c>
      <c r="H11" s="11">
        <f>SUM(H12:H13)</f>
        <v>72248.399999999994</v>
      </c>
      <c r="I11" s="11">
        <f>SUM(I12:I13)</f>
        <v>71425.2</v>
      </c>
      <c r="J11" s="11">
        <f>SUM(J12:J13)</f>
        <v>71425.2</v>
      </c>
    </row>
    <row r="12" spans="1:10" x14ac:dyDescent="0.3">
      <c r="A12" s="171">
        <v>32</v>
      </c>
      <c r="B12" s="172"/>
      <c r="C12" s="173"/>
      <c r="D12" s="33" t="s">
        <v>36</v>
      </c>
      <c r="E12" s="10">
        <v>70474.78</v>
      </c>
      <c r="F12" s="11">
        <v>70115</v>
      </c>
      <c r="G12" s="11">
        <v>70115.199999999997</v>
      </c>
      <c r="H12" s="11">
        <v>70938.399999999994</v>
      </c>
      <c r="I12" s="11">
        <v>70115.199999999997</v>
      </c>
      <c r="J12" s="11">
        <v>70115.199999999997</v>
      </c>
    </row>
    <row r="13" spans="1:10" x14ac:dyDescent="0.3">
      <c r="A13" s="50">
        <v>34</v>
      </c>
      <c r="B13" s="51"/>
      <c r="C13" s="52"/>
      <c r="D13" s="49" t="s">
        <v>58</v>
      </c>
      <c r="E13" s="10">
        <v>1327.21</v>
      </c>
      <c r="F13" s="11">
        <v>1310</v>
      </c>
      <c r="G13" s="11">
        <v>1310</v>
      </c>
      <c r="H13" s="11">
        <v>1310</v>
      </c>
      <c r="I13" s="11">
        <v>1310</v>
      </c>
      <c r="J13" s="11">
        <v>1310</v>
      </c>
    </row>
    <row r="14" spans="1:10" x14ac:dyDescent="0.3">
      <c r="A14" s="72"/>
      <c r="B14" s="73"/>
      <c r="C14" s="74"/>
      <c r="D14" s="71" t="s">
        <v>137</v>
      </c>
      <c r="E14" s="10"/>
      <c r="F14" s="11"/>
      <c r="G14" s="11"/>
      <c r="H14" s="11"/>
      <c r="I14" s="11"/>
      <c r="J14" s="11"/>
    </row>
    <row r="15" spans="1:10" s="83" customFormat="1" ht="26.4" x14ac:dyDescent="0.3">
      <c r="A15" s="162" t="s">
        <v>60</v>
      </c>
      <c r="B15" s="163"/>
      <c r="C15" s="164"/>
      <c r="D15" s="67" t="s">
        <v>61</v>
      </c>
      <c r="E15" s="60">
        <v>63641.2</v>
      </c>
      <c r="F15" s="82">
        <v>66021.27</v>
      </c>
      <c r="G15" s="82">
        <f>G16</f>
        <v>66021.27</v>
      </c>
      <c r="H15" s="82">
        <v>86416.89</v>
      </c>
      <c r="I15" s="82">
        <v>66021</v>
      </c>
      <c r="J15" s="82">
        <v>66021</v>
      </c>
    </row>
    <row r="16" spans="1:10" ht="24.6" customHeight="1" x14ac:dyDescent="0.3">
      <c r="A16" s="165" t="s">
        <v>112</v>
      </c>
      <c r="B16" s="166"/>
      <c r="C16" s="167"/>
      <c r="D16" s="68" t="s">
        <v>113</v>
      </c>
      <c r="E16" s="10">
        <v>63641.2</v>
      </c>
      <c r="F16" s="11">
        <v>66021</v>
      </c>
      <c r="G16" s="11">
        <f>G17</f>
        <v>66021.27</v>
      </c>
      <c r="H16" s="11">
        <v>86416.89</v>
      </c>
      <c r="I16" s="11">
        <f>I17</f>
        <v>66021.27</v>
      </c>
      <c r="J16" s="11">
        <f>J17</f>
        <v>66021.27</v>
      </c>
    </row>
    <row r="17" spans="1:10" x14ac:dyDescent="0.3">
      <c r="A17" s="168">
        <v>3</v>
      </c>
      <c r="B17" s="169"/>
      <c r="C17" s="170"/>
      <c r="D17" s="49" t="s">
        <v>23</v>
      </c>
      <c r="E17" s="10">
        <v>63641.2</v>
      </c>
      <c r="F17" s="11">
        <v>66021</v>
      </c>
      <c r="G17" s="11">
        <f>G18</f>
        <v>66021.27</v>
      </c>
      <c r="H17" s="11">
        <v>86416.89</v>
      </c>
      <c r="I17" s="11">
        <f>I18</f>
        <v>66021.27</v>
      </c>
      <c r="J17" s="11">
        <f>J18</f>
        <v>66021.27</v>
      </c>
    </row>
    <row r="18" spans="1:10" x14ac:dyDescent="0.3">
      <c r="A18" s="171">
        <v>32</v>
      </c>
      <c r="B18" s="172"/>
      <c r="C18" s="173"/>
      <c r="D18" s="49" t="s">
        <v>36</v>
      </c>
      <c r="E18" s="10">
        <v>63641.2</v>
      </c>
      <c r="F18" s="11">
        <v>66021</v>
      </c>
      <c r="G18" s="11">
        <v>66021.27</v>
      </c>
      <c r="H18" s="11">
        <v>86416.89</v>
      </c>
      <c r="I18" s="11">
        <v>66021.27</v>
      </c>
      <c r="J18" s="11">
        <v>66021.27</v>
      </c>
    </row>
    <row r="19" spans="1:10" x14ac:dyDescent="0.3">
      <c r="A19" s="72"/>
      <c r="B19" s="73"/>
      <c r="C19" s="74"/>
      <c r="D19" s="71" t="s">
        <v>137</v>
      </c>
      <c r="E19" s="10"/>
      <c r="F19" s="11"/>
      <c r="G19" s="11"/>
      <c r="H19" s="11"/>
      <c r="I19" s="11"/>
      <c r="J19" s="11"/>
    </row>
    <row r="20" spans="1:10" s="83" customFormat="1" ht="26.4" x14ac:dyDescent="0.3">
      <c r="A20" s="162" t="s">
        <v>62</v>
      </c>
      <c r="B20" s="163"/>
      <c r="C20" s="164"/>
      <c r="D20" s="67" t="s">
        <v>63</v>
      </c>
      <c r="E20" s="60">
        <v>1313451.57</v>
      </c>
      <c r="F20" s="82">
        <v>1258275</v>
      </c>
      <c r="G20" s="82">
        <f>G21+G26+G29+G34</f>
        <v>1545247.5</v>
      </c>
      <c r="H20" s="82">
        <f>H21+H26+H29+H34</f>
        <v>1551747.5</v>
      </c>
      <c r="I20" s="82">
        <f>I21+I26+I29+I34</f>
        <v>1432447.5</v>
      </c>
      <c r="J20" s="82">
        <f>J21+J26+J29+J34</f>
        <v>1432447.5</v>
      </c>
    </row>
    <row r="21" spans="1:10" x14ac:dyDescent="0.3">
      <c r="A21" s="165" t="s">
        <v>114</v>
      </c>
      <c r="B21" s="166"/>
      <c r="C21" s="167"/>
      <c r="D21" s="53" t="s">
        <v>115</v>
      </c>
      <c r="E21" s="10">
        <v>1309522.8999999999</v>
      </c>
      <c r="F21" s="11">
        <v>1252325</v>
      </c>
      <c r="G21" s="11">
        <f>G22</f>
        <v>1541597.5</v>
      </c>
      <c r="H21" s="11">
        <f>H22</f>
        <v>1541597.5</v>
      </c>
      <c r="I21" s="11">
        <f>I22</f>
        <v>1428797.5</v>
      </c>
      <c r="J21" s="11">
        <f>J22</f>
        <v>1428797.5</v>
      </c>
    </row>
    <row r="22" spans="1:10" x14ac:dyDescent="0.3">
      <c r="A22" s="168">
        <v>3</v>
      </c>
      <c r="B22" s="169"/>
      <c r="C22" s="170"/>
      <c r="D22" s="49" t="s">
        <v>23</v>
      </c>
      <c r="E22" s="10">
        <v>1309522.8999999999</v>
      </c>
      <c r="F22" s="11">
        <v>1252325</v>
      </c>
      <c r="G22" s="11">
        <f>SUM(G23:G25)</f>
        <v>1541597.5</v>
      </c>
      <c r="H22" s="11">
        <f>SUM(H23:H25)</f>
        <v>1541597.5</v>
      </c>
      <c r="I22" s="11">
        <f>SUM(I23:I25)</f>
        <v>1428797.5</v>
      </c>
      <c r="J22" s="11">
        <f>SUM(J23:J25)</f>
        <v>1428797.5</v>
      </c>
    </row>
    <row r="23" spans="1:10" x14ac:dyDescent="0.3">
      <c r="A23" s="171">
        <v>31</v>
      </c>
      <c r="B23" s="172"/>
      <c r="C23" s="173"/>
      <c r="D23" s="49" t="s">
        <v>24</v>
      </c>
      <c r="E23" s="10">
        <v>19627.2</v>
      </c>
      <c r="F23" s="11">
        <v>19150</v>
      </c>
      <c r="G23" s="11">
        <v>22502.5</v>
      </c>
      <c r="H23" s="11">
        <v>22502.5</v>
      </c>
      <c r="I23" s="11">
        <v>22502.5</v>
      </c>
      <c r="J23" s="11">
        <v>22502.5</v>
      </c>
    </row>
    <row r="24" spans="1:10" x14ac:dyDescent="0.3">
      <c r="A24" s="171">
        <v>32</v>
      </c>
      <c r="B24" s="172"/>
      <c r="C24" s="173"/>
      <c r="D24" s="49" t="s">
        <v>36</v>
      </c>
      <c r="E24" s="10">
        <v>1288142.19</v>
      </c>
      <c r="F24" s="11">
        <v>1231465</v>
      </c>
      <c r="G24" s="11">
        <v>1517395</v>
      </c>
      <c r="H24" s="11">
        <v>1517395</v>
      </c>
      <c r="I24" s="11">
        <v>1404595</v>
      </c>
      <c r="J24" s="11">
        <v>1404595</v>
      </c>
    </row>
    <row r="25" spans="1:10" x14ac:dyDescent="0.3">
      <c r="A25" s="50">
        <v>34</v>
      </c>
      <c r="B25" s="51"/>
      <c r="C25" s="52"/>
      <c r="D25" s="49" t="s">
        <v>58</v>
      </c>
      <c r="E25" s="10">
        <v>1753.52</v>
      </c>
      <c r="F25" s="11">
        <v>1710</v>
      </c>
      <c r="G25" s="11">
        <v>1700</v>
      </c>
      <c r="H25" s="11">
        <v>1700</v>
      </c>
      <c r="I25" s="11">
        <v>1700</v>
      </c>
      <c r="J25" s="11">
        <v>1700</v>
      </c>
    </row>
    <row r="26" spans="1:10" ht="26.4" customHeight="1" x14ac:dyDescent="0.3">
      <c r="A26" s="165" t="s">
        <v>164</v>
      </c>
      <c r="B26" s="166"/>
      <c r="C26" s="167"/>
      <c r="D26" s="53" t="s">
        <v>116</v>
      </c>
      <c r="E26" s="10">
        <v>1207.78</v>
      </c>
      <c r="F26" s="11">
        <v>1500</v>
      </c>
      <c r="G26" s="11">
        <f t="shared" ref="G26:J27" si="0">G27</f>
        <v>1500</v>
      </c>
      <c r="H26" s="11">
        <f t="shared" si="0"/>
        <v>1500</v>
      </c>
      <c r="I26" s="11">
        <f t="shared" si="0"/>
        <v>1500</v>
      </c>
      <c r="J26" s="11">
        <f t="shared" si="0"/>
        <v>1500</v>
      </c>
    </row>
    <row r="27" spans="1:10" x14ac:dyDescent="0.3">
      <c r="A27" s="168">
        <v>3</v>
      </c>
      <c r="B27" s="169"/>
      <c r="C27" s="170"/>
      <c r="D27" s="49" t="s">
        <v>23</v>
      </c>
      <c r="E27" s="10">
        <v>1207.78</v>
      </c>
      <c r="F27" s="11">
        <v>1500</v>
      </c>
      <c r="G27" s="11">
        <f t="shared" si="0"/>
        <v>1500</v>
      </c>
      <c r="H27" s="11">
        <f t="shared" si="0"/>
        <v>1500</v>
      </c>
      <c r="I27" s="11">
        <f t="shared" si="0"/>
        <v>1500</v>
      </c>
      <c r="J27" s="11">
        <f t="shared" si="0"/>
        <v>1500</v>
      </c>
    </row>
    <row r="28" spans="1:10" x14ac:dyDescent="0.3">
      <c r="A28" s="171">
        <v>32</v>
      </c>
      <c r="B28" s="172"/>
      <c r="C28" s="173"/>
      <c r="D28" s="49" t="s">
        <v>36</v>
      </c>
      <c r="E28" s="10">
        <v>1207.78</v>
      </c>
      <c r="F28" s="11">
        <v>1500</v>
      </c>
      <c r="G28" s="11">
        <v>1500</v>
      </c>
      <c r="H28" s="11">
        <v>1500</v>
      </c>
      <c r="I28" s="11">
        <v>1500</v>
      </c>
      <c r="J28" s="11">
        <v>1500</v>
      </c>
    </row>
    <row r="29" spans="1:10" x14ac:dyDescent="0.3">
      <c r="A29" s="165" t="s">
        <v>117</v>
      </c>
      <c r="B29" s="166"/>
      <c r="C29" s="167"/>
      <c r="D29" s="53" t="s">
        <v>118</v>
      </c>
      <c r="E29" s="10">
        <v>2482.08</v>
      </c>
      <c r="F29" s="11">
        <v>4300</v>
      </c>
      <c r="G29" s="11">
        <f t="shared" ref="G29:J30" si="1">G30</f>
        <v>2000</v>
      </c>
      <c r="H29" s="11">
        <v>8500</v>
      </c>
      <c r="I29" s="11">
        <f t="shared" si="1"/>
        <v>2000</v>
      </c>
      <c r="J29" s="11">
        <f t="shared" si="1"/>
        <v>2000</v>
      </c>
    </row>
    <row r="30" spans="1:10" x14ac:dyDescent="0.3">
      <c r="A30" s="168">
        <v>3</v>
      </c>
      <c r="B30" s="169"/>
      <c r="C30" s="170"/>
      <c r="D30" s="49" t="s">
        <v>23</v>
      </c>
      <c r="E30" s="10">
        <v>663.61</v>
      </c>
      <c r="F30" s="11">
        <v>4300</v>
      </c>
      <c r="G30" s="11">
        <f t="shared" si="1"/>
        <v>2000</v>
      </c>
      <c r="H30" s="11">
        <v>8500</v>
      </c>
      <c r="I30" s="11">
        <f t="shared" si="1"/>
        <v>2000</v>
      </c>
      <c r="J30" s="11">
        <f t="shared" si="1"/>
        <v>2000</v>
      </c>
    </row>
    <row r="31" spans="1:10" x14ac:dyDescent="0.3">
      <c r="A31" s="171">
        <v>32</v>
      </c>
      <c r="B31" s="172"/>
      <c r="C31" s="173"/>
      <c r="D31" s="49" t="s">
        <v>36</v>
      </c>
      <c r="E31" s="10">
        <v>663.61</v>
      </c>
      <c r="F31" s="11">
        <v>4300</v>
      </c>
      <c r="G31" s="11">
        <v>2000</v>
      </c>
      <c r="H31" s="11">
        <v>8500</v>
      </c>
      <c r="I31" s="11">
        <v>2000</v>
      </c>
      <c r="J31" s="11">
        <v>2000</v>
      </c>
    </row>
    <row r="32" spans="1:10" x14ac:dyDescent="0.3">
      <c r="A32" s="64">
        <v>4</v>
      </c>
      <c r="B32" s="65"/>
      <c r="C32" s="66"/>
      <c r="D32" s="70"/>
      <c r="E32" s="10">
        <v>1818.46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</row>
    <row r="33" spans="1:10" x14ac:dyDescent="0.3">
      <c r="A33" s="64">
        <v>42</v>
      </c>
      <c r="B33" s="65"/>
      <c r="C33" s="66"/>
      <c r="D33" s="70"/>
      <c r="E33" s="10">
        <v>1818.43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</row>
    <row r="34" spans="1:10" ht="26.4" x14ac:dyDescent="0.3">
      <c r="A34" s="165" t="s">
        <v>119</v>
      </c>
      <c r="B34" s="166"/>
      <c r="C34" s="167"/>
      <c r="D34" s="53" t="s">
        <v>120</v>
      </c>
      <c r="E34" s="10">
        <v>238.82</v>
      </c>
      <c r="F34" s="11">
        <v>150</v>
      </c>
      <c r="G34" s="11">
        <f t="shared" ref="G34:J35" si="2">G35</f>
        <v>150</v>
      </c>
      <c r="H34" s="11">
        <f t="shared" si="2"/>
        <v>150</v>
      </c>
      <c r="I34" s="11">
        <f t="shared" si="2"/>
        <v>150</v>
      </c>
      <c r="J34" s="11">
        <f t="shared" si="2"/>
        <v>150</v>
      </c>
    </row>
    <row r="35" spans="1:10" x14ac:dyDescent="0.3">
      <c r="A35" s="168">
        <v>3</v>
      </c>
      <c r="B35" s="169"/>
      <c r="C35" s="170"/>
      <c r="D35" s="71" t="s">
        <v>23</v>
      </c>
      <c r="E35" s="10">
        <v>238.82</v>
      </c>
      <c r="F35" s="11">
        <v>150</v>
      </c>
      <c r="G35" s="11">
        <f t="shared" si="2"/>
        <v>150</v>
      </c>
      <c r="H35" s="11">
        <f t="shared" si="2"/>
        <v>150</v>
      </c>
      <c r="I35" s="11">
        <f t="shared" si="2"/>
        <v>150</v>
      </c>
      <c r="J35" s="11">
        <f t="shared" si="2"/>
        <v>150</v>
      </c>
    </row>
    <row r="36" spans="1:10" x14ac:dyDescent="0.3">
      <c r="A36" s="171">
        <v>32</v>
      </c>
      <c r="B36" s="172"/>
      <c r="C36" s="173"/>
      <c r="D36" s="71" t="s">
        <v>36</v>
      </c>
      <c r="E36" s="10">
        <v>238.82</v>
      </c>
      <c r="F36" s="11">
        <v>150</v>
      </c>
      <c r="G36" s="11">
        <v>150</v>
      </c>
      <c r="H36" s="11">
        <v>150</v>
      </c>
      <c r="I36" s="11">
        <v>150</v>
      </c>
      <c r="J36" s="11">
        <v>150</v>
      </c>
    </row>
    <row r="37" spans="1:10" x14ac:dyDescent="0.3">
      <c r="A37" s="72"/>
      <c r="B37" s="73"/>
      <c r="C37" s="74"/>
      <c r="D37" s="71" t="s">
        <v>137</v>
      </c>
      <c r="E37" s="10"/>
      <c r="F37" s="11"/>
      <c r="G37" s="11"/>
      <c r="H37" s="11"/>
      <c r="I37" s="11"/>
      <c r="J37" s="11"/>
    </row>
    <row r="38" spans="1:10" s="83" customFormat="1" ht="26.4" x14ac:dyDescent="0.3">
      <c r="A38" s="162" t="s">
        <v>64</v>
      </c>
      <c r="B38" s="163"/>
      <c r="C38" s="164"/>
      <c r="D38" s="78" t="s">
        <v>65</v>
      </c>
      <c r="E38" s="60">
        <v>1370092.04</v>
      </c>
      <c r="F38" s="82">
        <v>1496400</v>
      </c>
      <c r="G38" s="82">
        <f t="shared" ref="G38:I39" si="3">G39</f>
        <v>1640790</v>
      </c>
      <c r="H38" s="82">
        <f t="shared" si="3"/>
        <v>1933270</v>
      </c>
      <c r="I38" s="82">
        <f t="shared" si="3"/>
        <v>1640790</v>
      </c>
      <c r="J38" s="82">
        <v>1640790</v>
      </c>
    </row>
    <row r="39" spans="1:10" ht="39.6" x14ac:dyDescent="0.3">
      <c r="A39" s="165" t="s">
        <v>72</v>
      </c>
      <c r="B39" s="166"/>
      <c r="C39" s="167"/>
      <c r="D39" s="53" t="s">
        <v>121</v>
      </c>
      <c r="E39" s="60">
        <v>1370092.04</v>
      </c>
      <c r="F39" s="11">
        <v>1496400</v>
      </c>
      <c r="G39" s="11">
        <f t="shared" si="3"/>
        <v>1640790</v>
      </c>
      <c r="H39" s="11">
        <f t="shared" si="3"/>
        <v>1933270</v>
      </c>
      <c r="I39" s="11">
        <f t="shared" si="3"/>
        <v>1640790</v>
      </c>
      <c r="J39" s="11">
        <f>J40</f>
        <v>1640790</v>
      </c>
    </row>
    <row r="40" spans="1:10" x14ac:dyDescent="0.3">
      <c r="A40" s="168">
        <v>3</v>
      </c>
      <c r="B40" s="169"/>
      <c r="C40" s="170"/>
      <c r="D40" s="49" t="s">
        <v>23</v>
      </c>
      <c r="E40" s="60">
        <v>1370092.04</v>
      </c>
      <c r="F40" s="11">
        <v>1496400</v>
      </c>
      <c r="G40" s="11">
        <f>SUM(G41:G44)</f>
        <v>1640790</v>
      </c>
      <c r="H40" s="11">
        <f>SUM(H41:H43)</f>
        <v>1933270</v>
      </c>
      <c r="I40" s="11">
        <f>SUM(I41:I44)</f>
        <v>1640790</v>
      </c>
      <c r="J40" s="11">
        <f>SUM(J41:J44)</f>
        <v>1640790</v>
      </c>
    </row>
    <row r="41" spans="1:10" x14ac:dyDescent="0.3">
      <c r="A41" s="171">
        <v>31</v>
      </c>
      <c r="B41" s="172"/>
      <c r="C41" s="173"/>
      <c r="D41" s="49" t="s">
        <v>24</v>
      </c>
      <c r="E41" s="10">
        <v>1347838.02</v>
      </c>
      <c r="F41" s="11">
        <v>1487950</v>
      </c>
      <c r="G41" s="11">
        <v>1632750</v>
      </c>
      <c r="H41" s="11">
        <v>1924000</v>
      </c>
      <c r="I41" s="11">
        <v>1632750</v>
      </c>
      <c r="J41" s="11">
        <v>1632750</v>
      </c>
    </row>
    <row r="42" spans="1:10" x14ac:dyDescent="0.3">
      <c r="A42" s="171">
        <v>32</v>
      </c>
      <c r="B42" s="172"/>
      <c r="C42" s="173"/>
      <c r="D42" s="49" t="s">
        <v>36</v>
      </c>
      <c r="E42" s="10">
        <v>16729.759999999998</v>
      </c>
      <c r="F42" s="11">
        <v>8440</v>
      </c>
      <c r="G42" s="11">
        <v>8040</v>
      </c>
      <c r="H42" s="11">
        <v>9270</v>
      </c>
      <c r="I42" s="11">
        <v>8040</v>
      </c>
      <c r="J42" s="11">
        <v>8040</v>
      </c>
    </row>
    <row r="43" spans="1:10" x14ac:dyDescent="0.3">
      <c r="A43" s="50">
        <v>34</v>
      </c>
      <c r="B43" s="51"/>
      <c r="C43" s="52"/>
      <c r="D43" s="49" t="s">
        <v>58</v>
      </c>
      <c r="E43" s="10">
        <v>3981.65</v>
      </c>
      <c r="F43" s="11">
        <v>10</v>
      </c>
      <c r="G43" s="11">
        <v>0</v>
      </c>
      <c r="H43" s="11">
        <v>0</v>
      </c>
      <c r="I43" s="11">
        <v>0</v>
      </c>
      <c r="J43" s="11">
        <v>0</v>
      </c>
    </row>
    <row r="44" spans="1:10" ht="39.6" x14ac:dyDescent="0.3">
      <c r="A44" s="112">
        <v>37</v>
      </c>
      <c r="B44" s="113"/>
      <c r="C44" s="114"/>
      <c r="D44" s="111" t="s">
        <v>163</v>
      </c>
      <c r="E44" s="10">
        <v>1542.61</v>
      </c>
      <c r="F44" s="11">
        <v>0</v>
      </c>
      <c r="G44" s="11">
        <v>0</v>
      </c>
      <c r="H44" s="11">
        <v>0</v>
      </c>
      <c r="I44" s="11"/>
      <c r="J44" s="11"/>
    </row>
    <row r="45" spans="1:10" s="83" customFormat="1" ht="26.4" x14ac:dyDescent="0.3">
      <c r="A45" s="162">
        <v>2301</v>
      </c>
      <c r="B45" s="163"/>
      <c r="C45" s="164"/>
      <c r="D45" s="120" t="s">
        <v>67</v>
      </c>
      <c r="E45" s="60">
        <v>18644.09</v>
      </c>
      <c r="F45" s="82">
        <v>22126.240000000002</v>
      </c>
      <c r="G45" s="82">
        <f>G47+G52+G59+G65+G69+G76</f>
        <v>32088.370000000003</v>
      </c>
      <c r="H45" s="82">
        <v>22031.4</v>
      </c>
      <c r="I45" s="82">
        <f>I47+I52+I59+I65+I69</f>
        <v>17088.370000000003</v>
      </c>
      <c r="J45" s="124">
        <v>17088</v>
      </c>
    </row>
    <row r="46" spans="1:10" x14ac:dyDescent="0.3">
      <c r="A46" s="76"/>
      <c r="B46" s="77"/>
      <c r="C46" s="78"/>
      <c r="D46" s="71" t="s">
        <v>138</v>
      </c>
      <c r="E46" s="10"/>
      <c r="F46" s="11"/>
      <c r="G46" s="11"/>
      <c r="H46" s="11"/>
      <c r="I46" s="11"/>
      <c r="J46" s="12"/>
    </row>
    <row r="47" spans="1:10" ht="27.6" customHeight="1" x14ac:dyDescent="0.3">
      <c r="A47" s="162" t="s">
        <v>107</v>
      </c>
      <c r="B47" s="163"/>
      <c r="C47" s="164"/>
      <c r="D47" s="67" t="s">
        <v>108</v>
      </c>
      <c r="E47" s="10">
        <v>8015.66</v>
      </c>
      <c r="F47" s="11">
        <v>15488.37</v>
      </c>
      <c r="G47" s="11">
        <f t="shared" ref="G47:J49" si="4">G48</f>
        <v>15488.37</v>
      </c>
      <c r="H47" s="11">
        <v>1680</v>
      </c>
      <c r="I47" s="11">
        <f t="shared" si="4"/>
        <v>15488.37</v>
      </c>
      <c r="J47" s="11">
        <f t="shared" si="4"/>
        <v>15488.37</v>
      </c>
    </row>
    <row r="48" spans="1:10" ht="26.4" x14ac:dyDescent="0.3">
      <c r="A48" s="165" t="s">
        <v>57</v>
      </c>
      <c r="B48" s="166"/>
      <c r="C48" s="167"/>
      <c r="D48" s="68" t="s">
        <v>122</v>
      </c>
      <c r="E48" s="10">
        <v>8015.66</v>
      </c>
      <c r="F48" s="11">
        <v>15488.37</v>
      </c>
      <c r="G48" s="11">
        <f t="shared" si="4"/>
        <v>15488.37</v>
      </c>
      <c r="H48" s="11">
        <v>1680</v>
      </c>
      <c r="I48" s="11">
        <f t="shared" si="4"/>
        <v>15488.37</v>
      </c>
      <c r="J48" s="11">
        <f t="shared" si="4"/>
        <v>15488.37</v>
      </c>
    </row>
    <row r="49" spans="1:10" x14ac:dyDescent="0.3">
      <c r="A49" s="168">
        <v>3</v>
      </c>
      <c r="B49" s="169"/>
      <c r="C49" s="170"/>
      <c r="D49" s="70" t="s">
        <v>23</v>
      </c>
      <c r="E49" s="10">
        <v>6624.06</v>
      </c>
      <c r="F49" s="11">
        <v>15488.37</v>
      </c>
      <c r="G49" s="11">
        <f t="shared" si="4"/>
        <v>15488.37</v>
      </c>
      <c r="H49" s="11">
        <v>1680</v>
      </c>
      <c r="I49" s="11">
        <f t="shared" si="4"/>
        <v>15488.37</v>
      </c>
      <c r="J49" s="11">
        <f t="shared" si="4"/>
        <v>15488.37</v>
      </c>
    </row>
    <row r="50" spans="1:10" x14ac:dyDescent="0.3">
      <c r="A50" s="171">
        <v>32</v>
      </c>
      <c r="B50" s="172"/>
      <c r="C50" s="173"/>
      <c r="D50" s="70" t="s">
        <v>36</v>
      </c>
      <c r="E50" s="10">
        <v>6624.06</v>
      </c>
      <c r="F50" s="11">
        <v>15488</v>
      </c>
      <c r="G50" s="11">
        <v>15488.37</v>
      </c>
      <c r="H50" s="11">
        <v>1680</v>
      </c>
      <c r="I50" s="11">
        <v>15488.37</v>
      </c>
      <c r="J50" s="11">
        <v>15488.37</v>
      </c>
    </row>
    <row r="51" spans="1:10" x14ac:dyDescent="0.3">
      <c r="A51" s="72"/>
      <c r="B51" s="73"/>
      <c r="C51" s="74"/>
      <c r="D51" s="71" t="s">
        <v>139</v>
      </c>
      <c r="E51" s="10"/>
      <c r="F51" s="11"/>
      <c r="G51" s="11"/>
      <c r="H51" s="11"/>
      <c r="I51" s="11"/>
      <c r="J51" s="11"/>
    </row>
    <row r="52" spans="1:10" ht="26.4" x14ac:dyDescent="0.3">
      <c r="A52" s="162" t="s">
        <v>68</v>
      </c>
      <c r="B52" s="163"/>
      <c r="C52" s="164"/>
      <c r="D52" s="54" t="s">
        <v>69</v>
      </c>
      <c r="E52" s="10">
        <v>973.7</v>
      </c>
      <c r="F52" s="11">
        <v>225</v>
      </c>
      <c r="G52" s="11">
        <v>0</v>
      </c>
      <c r="H52" s="11">
        <v>1</v>
      </c>
      <c r="I52" s="11">
        <v>0</v>
      </c>
      <c r="J52" s="11">
        <v>0</v>
      </c>
    </row>
    <row r="53" spans="1:10" ht="26.4" x14ac:dyDescent="0.3">
      <c r="A53" s="165" t="s">
        <v>57</v>
      </c>
      <c r="B53" s="166"/>
      <c r="C53" s="167"/>
      <c r="D53" s="68" t="s">
        <v>122</v>
      </c>
      <c r="E53" s="10">
        <v>943.7</v>
      </c>
      <c r="F53" s="11">
        <v>225</v>
      </c>
      <c r="G53" s="11">
        <v>0</v>
      </c>
      <c r="H53" s="11">
        <v>1</v>
      </c>
      <c r="I53" s="11">
        <v>0</v>
      </c>
      <c r="J53" s="11">
        <v>0</v>
      </c>
    </row>
    <row r="54" spans="1:10" x14ac:dyDescent="0.3">
      <c r="A54" s="168">
        <v>3</v>
      </c>
      <c r="B54" s="169"/>
      <c r="C54" s="170"/>
      <c r="D54" s="56" t="s">
        <v>23</v>
      </c>
      <c r="E54" s="10">
        <v>943.7</v>
      </c>
      <c r="F54" s="11">
        <v>225</v>
      </c>
      <c r="G54" s="11">
        <v>0</v>
      </c>
      <c r="H54" s="11">
        <v>1</v>
      </c>
      <c r="I54" s="11">
        <v>0</v>
      </c>
      <c r="J54" s="11">
        <v>0</v>
      </c>
    </row>
    <row r="55" spans="1:10" x14ac:dyDescent="0.3">
      <c r="A55" s="84">
        <v>31</v>
      </c>
      <c r="B55" s="69"/>
      <c r="C55" s="70"/>
      <c r="D55" s="70" t="s">
        <v>24</v>
      </c>
      <c r="E55" s="10">
        <v>53.09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</row>
    <row r="56" spans="1:10" x14ac:dyDescent="0.3">
      <c r="A56" s="171">
        <v>32</v>
      </c>
      <c r="B56" s="172"/>
      <c r="C56" s="173"/>
      <c r="D56" s="56" t="s">
        <v>36</v>
      </c>
      <c r="E56" s="10">
        <v>784.43</v>
      </c>
      <c r="F56" s="11">
        <v>225</v>
      </c>
      <c r="G56" s="11">
        <v>0</v>
      </c>
      <c r="H56" s="11">
        <v>1</v>
      </c>
      <c r="I56" s="11">
        <v>0</v>
      </c>
      <c r="J56" s="11">
        <v>0</v>
      </c>
    </row>
    <row r="57" spans="1:10" ht="26.4" x14ac:dyDescent="0.3">
      <c r="A57" s="64">
        <v>36</v>
      </c>
      <c r="B57" s="65"/>
      <c r="C57" s="66"/>
      <c r="D57" s="70" t="s">
        <v>84</v>
      </c>
      <c r="E57" s="10">
        <v>106.18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</row>
    <row r="58" spans="1:10" x14ac:dyDescent="0.3">
      <c r="A58" s="72"/>
      <c r="B58" s="73"/>
      <c r="C58" s="74"/>
      <c r="D58" s="71" t="s">
        <v>139</v>
      </c>
      <c r="E58" s="10"/>
      <c r="F58" s="11"/>
      <c r="G58" s="11"/>
      <c r="H58" s="11"/>
      <c r="I58" s="11"/>
      <c r="J58" s="11"/>
    </row>
    <row r="59" spans="1:10" ht="26.4" x14ac:dyDescent="0.3">
      <c r="A59" s="162" t="s">
        <v>70</v>
      </c>
      <c r="B59" s="163"/>
      <c r="C59" s="164"/>
      <c r="D59" s="54" t="s">
        <v>71</v>
      </c>
      <c r="E59" s="10">
        <v>4791</v>
      </c>
      <c r="F59" s="11">
        <v>1925.55</v>
      </c>
      <c r="G59" s="11">
        <f t="shared" ref="G59:J60" si="5">G60</f>
        <v>15000</v>
      </c>
      <c r="H59" s="11">
        <f>H60</f>
        <v>13200</v>
      </c>
      <c r="I59" s="11">
        <f>I60</f>
        <v>0</v>
      </c>
      <c r="J59" s="11">
        <f t="shared" si="5"/>
        <v>0</v>
      </c>
    </row>
    <row r="60" spans="1:10" ht="26.4" x14ac:dyDescent="0.3">
      <c r="A60" s="165" t="s">
        <v>57</v>
      </c>
      <c r="B60" s="166"/>
      <c r="C60" s="167"/>
      <c r="D60" s="68" t="s">
        <v>122</v>
      </c>
      <c r="E60" s="10">
        <v>4791</v>
      </c>
      <c r="F60" s="11">
        <v>1926</v>
      </c>
      <c r="G60" s="11">
        <f t="shared" si="5"/>
        <v>15000</v>
      </c>
      <c r="H60" s="11">
        <f>H61</f>
        <v>13200</v>
      </c>
      <c r="I60" s="11">
        <f t="shared" si="5"/>
        <v>0</v>
      </c>
      <c r="J60" s="11">
        <f t="shared" si="5"/>
        <v>0</v>
      </c>
    </row>
    <row r="61" spans="1:10" x14ac:dyDescent="0.3">
      <c r="A61" s="168">
        <v>3</v>
      </c>
      <c r="B61" s="169"/>
      <c r="C61" s="170"/>
      <c r="D61" s="56" t="s">
        <v>23</v>
      </c>
      <c r="E61" s="10">
        <v>4791</v>
      </c>
      <c r="F61" s="11">
        <v>1926</v>
      </c>
      <c r="G61" s="11">
        <f>SUM(G62:G63)</f>
        <v>15000</v>
      </c>
      <c r="H61" s="11">
        <f>SUM(H62:H63)</f>
        <v>13200</v>
      </c>
      <c r="I61" s="11">
        <f>SUM(I62:I63)</f>
        <v>0</v>
      </c>
      <c r="J61" s="11">
        <f>SUM(J62:J63)</f>
        <v>0</v>
      </c>
    </row>
    <row r="62" spans="1:10" x14ac:dyDescent="0.3">
      <c r="A62" s="109">
        <v>31</v>
      </c>
      <c r="B62" s="110"/>
      <c r="C62" s="111"/>
      <c r="D62" s="111" t="s">
        <v>24</v>
      </c>
      <c r="E62" s="10">
        <v>4579.2299999999996</v>
      </c>
      <c r="F62" s="11">
        <v>1805</v>
      </c>
      <c r="G62" s="11">
        <v>14550</v>
      </c>
      <c r="H62" s="11">
        <v>12840</v>
      </c>
      <c r="I62" s="11">
        <v>0</v>
      </c>
      <c r="J62" s="11">
        <v>0</v>
      </c>
    </row>
    <row r="63" spans="1:10" x14ac:dyDescent="0.3">
      <c r="A63" s="171">
        <v>32</v>
      </c>
      <c r="B63" s="172"/>
      <c r="C63" s="173"/>
      <c r="D63" s="56" t="s">
        <v>36</v>
      </c>
      <c r="E63" s="10">
        <v>212.36</v>
      </c>
      <c r="F63" s="11">
        <v>120</v>
      </c>
      <c r="G63" s="11">
        <v>450</v>
      </c>
      <c r="H63" s="11">
        <v>360</v>
      </c>
      <c r="I63" s="11">
        <v>0</v>
      </c>
      <c r="J63" s="11">
        <v>0</v>
      </c>
    </row>
    <row r="64" spans="1:10" ht="18" customHeight="1" x14ac:dyDescent="0.3">
      <c r="A64" s="72"/>
      <c r="B64" s="73"/>
      <c r="C64" s="74"/>
      <c r="D64" s="115" t="s">
        <v>137</v>
      </c>
      <c r="E64" s="10"/>
      <c r="F64" s="11"/>
      <c r="G64" s="11"/>
      <c r="H64" s="11"/>
      <c r="I64" s="11"/>
      <c r="J64" s="12"/>
    </row>
    <row r="65" spans="1:10" ht="18" customHeight="1" x14ac:dyDescent="0.3">
      <c r="A65" s="162" t="s">
        <v>157</v>
      </c>
      <c r="B65" s="163"/>
      <c r="C65" s="164"/>
      <c r="D65" s="108" t="s">
        <v>158</v>
      </c>
      <c r="E65" s="10">
        <v>0</v>
      </c>
      <c r="F65" s="11">
        <v>2000</v>
      </c>
      <c r="G65" s="122">
        <v>0</v>
      </c>
      <c r="H65" s="122">
        <v>2000</v>
      </c>
      <c r="I65" s="11">
        <v>0</v>
      </c>
      <c r="J65" s="12">
        <v>0</v>
      </c>
    </row>
    <row r="66" spans="1:10" ht="27" customHeight="1" x14ac:dyDescent="0.3">
      <c r="A66" s="165" t="s">
        <v>110</v>
      </c>
      <c r="B66" s="166"/>
      <c r="C66" s="167"/>
      <c r="D66" s="108" t="s">
        <v>127</v>
      </c>
      <c r="E66" s="10">
        <v>0</v>
      </c>
      <c r="F66" s="11">
        <v>2000</v>
      </c>
      <c r="G66" s="11"/>
      <c r="H66" s="11">
        <v>2000</v>
      </c>
      <c r="I66" s="11"/>
      <c r="J66" s="12"/>
    </row>
    <row r="67" spans="1:10" x14ac:dyDescent="0.3">
      <c r="A67" s="168">
        <v>3</v>
      </c>
      <c r="B67" s="169"/>
      <c r="C67" s="170"/>
      <c r="D67" s="108" t="s">
        <v>23</v>
      </c>
      <c r="E67" s="10">
        <v>0</v>
      </c>
      <c r="F67" s="11">
        <v>2000</v>
      </c>
      <c r="G67" s="11"/>
      <c r="H67" s="11">
        <v>2000</v>
      </c>
      <c r="I67" s="11"/>
      <c r="J67" s="12"/>
    </row>
    <row r="68" spans="1:10" x14ac:dyDescent="0.3">
      <c r="A68" s="171">
        <v>32</v>
      </c>
      <c r="B68" s="172"/>
      <c r="C68" s="173"/>
      <c r="D68" s="108" t="s">
        <v>36</v>
      </c>
      <c r="E68" s="10">
        <v>0</v>
      </c>
      <c r="F68" s="11">
        <v>2000</v>
      </c>
      <c r="G68" s="11"/>
      <c r="H68" s="11">
        <v>2000</v>
      </c>
      <c r="I68" s="11"/>
      <c r="J68" s="12"/>
    </row>
    <row r="69" spans="1:10" ht="26.4" x14ac:dyDescent="0.3">
      <c r="A69" s="162" t="s">
        <v>73</v>
      </c>
      <c r="B69" s="163"/>
      <c r="C69" s="164"/>
      <c r="D69" s="54" t="s">
        <v>74</v>
      </c>
      <c r="E69" s="10">
        <v>1327.22</v>
      </c>
      <c r="F69" s="11">
        <v>1327</v>
      </c>
      <c r="G69" s="122">
        <v>1600</v>
      </c>
      <c r="H69" s="122">
        <f>H70</f>
        <v>1600</v>
      </c>
      <c r="I69" s="11">
        <v>1600</v>
      </c>
      <c r="J69" s="11">
        <v>1600</v>
      </c>
    </row>
    <row r="70" spans="1:10" ht="26.4" x14ac:dyDescent="0.3">
      <c r="A70" s="165" t="s">
        <v>57</v>
      </c>
      <c r="B70" s="166"/>
      <c r="C70" s="167"/>
      <c r="D70" s="55" t="s">
        <v>123</v>
      </c>
      <c r="E70" s="10">
        <v>1327.22</v>
      </c>
      <c r="F70" s="11">
        <v>1327</v>
      </c>
      <c r="G70" s="11">
        <v>1600</v>
      </c>
      <c r="H70" s="11">
        <f>H71+H73</f>
        <v>1600</v>
      </c>
      <c r="I70" s="11">
        <v>1600</v>
      </c>
      <c r="J70" s="11">
        <v>1600</v>
      </c>
    </row>
    <row r="71" spans="1:10" x14ac:dyDescent="0.3">
      <c r="A71" s="168">
        <v>3</v>
      </c>
      <c r="B71" s="169"/>
      <c r="C71" s="170"/>
      <c r="D71" s="56" t="s">
        <v>23</v>
      </c>
      <c r="E71" s="10">
        <v>1327.22</v>
      </c>
      <c r="F71" s="11">
        <v>1199</v>
      </c>
      <c r="G71" s="11">
        <v>1600</v>
      </c>
      <c r="H71" s="11">
        <v>1455.8</v>
      </c>
      <c r="I71" s="11">
        <v>1600</v>
      </c>
      <c r="J71" s="11">
        <v>1600</v>
      </c>
    </row>
    <row r="72" spans="1:10" x14ac:dyDescent="0.3">
      <c r="A72" s="171">
        <v>32</v>
      </c>
      <c r="B72" s="172"/>
      <c r="C72" s="173"/>
      <c r="D72" s="56" t="s">
        <v>36</v>
      </c>
      <c r="E72" s="10">
        <v>1327.22</v>
      </c>
      <c r="F72" s="11">
        <v>1199</v>
      </c>
      <c r="G72" s="11">
        <v>1600</v>
      </c>
      <c r="H72" s="11">
        <v>1455.8</v>
      </c>
      <c r="I72" s="11">
        <v>1600</v>
      </c>
      <c r="J72" s="11">
        <v>1600</v>
      </c>
    </row>
    <row r="73" spans="1:10" ht="26.4" x14ac:dyDescent="0.3">
      <c r="A73" s="112">
        <v>4</v>
      </c>
      <c r="B73" s="113"/>
      <c r="C73" s="114"/>
      <c r="D73" s="111" t="s">
        <v>25</v>
      </c>
      <c r="E73" s="10">
        <v>0</v>
      </c>
      <c r="F73" s="11">
        <v>127.99</v>
      </c>
      <c r="G73" s="11"/>
      <c r="H73" s="11">
        <v>144.19999999999999</v>
      </c>
      <c r="I73" s="11"/>
      <c r="J73" s="11"/>
    </row>
    <row r="74" spans="1:10" ht="26.4" x14ac:dyDescent="0.3">
      <c r="A74" s="112">
        <v>42</v>
      </c>
      <c r="B74" s="113"/>
      <c r="C74" s="114"/>
      <c r="D74" s="111" t="s">
        <v>51</v>
      </c>
      <c r="E74" s="10">
        <v>0</v>
      </c>
      <c r="F74" s="11">
        <v>128</v>
      </c>
      <c r="G74" s="11"/>
      <c r="H74" s="11">
        <v>144.19999999999999</v>
      </c>
      <c r="I74" s="11"/>
      <c r="J74" s="11"/>
    </row>
    <row r="75" spans="1:10" x14ac:dyDescent="0.3">
      <c r="A75" s="72"/>
      <c r="B75" s="73"/>
      <c r="C75" s="74"/>
      <c r="D75" s="71" t="s">
        <v>140</v>
      </c>
      <c r="E75" s="10"/>
      <c r="F75" s="11"/>
      <c r="G75" s="11"/>
      <c r="H75" s="11"/>
      <c r="I75" s="11"/>
      <c r="J75" s="11"/>
    </row>
    <row r="76" spans="1:10" ht="26.4" x14ac:dyDescent="0.3">
      <c r="A76" s="162" t="s">
        <v>75</v>
      </c>
      <c r="B76" s="163"/>
      <c r="C76" s="164"/>
      <c r="D76" s="54" t="s">
        <v>76</v>
      </c>
      <c r="E76" s="10">
        <v>3565.91</v>
      </c>
      <c r="F76" s="11">
        <v>1205.6199999999999</v>
      </c>
      <c r="G76" s="11">
        <v>0</v>
      </c>
      <c r="H76" s="11">
        <v>3550.4</v>
      </c>
      <c r="I76" s="11">
        <v>0</v>
      </c>
      <c r="J76" s="11">
        <v>0</v>
      </c>
    </row>
    <row r="77" spans="1:10" ht="30.6" customHeight="1" x14ac:dyDescent="0.3">
      <c r="A77" s="165" t="s">
        <v>109</v>
      </c>
      <c r="B77" s="166"/>
      <c r="C77" s="167"/>
      <c r="D77" s="55" t="s">
        <v>124</v>
      </c>
      <c r="E77" s="10">
        <v>3566</v>
      </c>
      <c r="F77" s="11">
        <v>1206</v>
      </c>
      <c r="G77" s="11">
        <v>0</v>
      </c>
      <c r="H77" s="11">
        <v>3550.4</v>
      </c>
      <c r="I77" s="11">
        <v>0</v>
      </c>
      <c r="J77" s="11">
        <v>0</v>
      </c>
    </row>
    <row r="78" spans="1:10" x14ac:dyDescent="0.3">
      <c r="A78" s="168">
        <v>3</v>
      </c>
      <c r="B78" s="169"/>
      <c r="C78" s="170"/>
      <c r="D78" s="56" t="s">
        <v>23</v>
      </c>
      <c r="E78" s="10">
        <v>3566</v>
      </c>
      <c r="F78" s="11">
        <v>1206</v>
      </c>
      <c r="G78" s="11">
        <v>0</v>
      </c>
      <c r="H78" s="11">
        <v>3550.4</v>
      </c>
      <c r="I78" s="11">
        <v>0</v>
      </c>
      <c r="J78" s="11">
        <v>0</v>
      </c>
    </row>
    <row r="79" spans="1:10" x14ac:dyDescent="0.3">
      <c r="A79" s="171">
        <v>32</v>
      </c>
      <c r="B79" s="172"/>
      <c r="C79" s="173"/>
      <c r="D79" s="56" t="s">
        <v>36</v>
      </c>
      <c r="E79" s="10">
        <v>3566</v>
      </c>
      <c r="F79" s="11">
        <v>1206</v>
      </c>
      <c r="G79" s="11">
        <v>0</v>
      </c>
      <c r="H79" s="11">
        <v>3550.4</v>
      </c>
      <c r="I79" s="11">
        <v>0</v>
      </c>
      <c r="J79" s="11">
        <v>0</v>
      </c>
    </row>
    <row r="80" spans="1:10" s="83" customFormat="1" ht="26.4" x14ac:dyDescent="0.3">
      <c r="A80" s="162">
        <v>2302</v>
      </c>
      <c r="B80" s="163"/>
      <c r="C80" s="164"/>
      <c r="D80" s="128" t="s">
        <v>67</v>
      </c>
      <c r="E80" s="60">
        <v>0</v>
      </c>
      <c r="F80" s="82">
        <v>1280.02</v>
      </c>
      <c r="G80" s="131">
        <f>G82+G90</f>
        <v>1900</v>
      </c>
      <c r="H80" s="131">
        <v>3752.9</v>
      </c>
      <c r="I80" s="131">
        <v>1300</v>
      </c>
      <c r="J80" s="131">
        <v>1300</v>
      </c>
    </row>
    <row r="81" spans="1:10" x14ac:dyDescent="0.3">
      <c r="A81" s="76"/>
      <c r="B81" s="77"/>
      <c r="C81" s="78"/>
      <c r="D81" s="71" t="s">
        <v>141</v>
      </c>
      <c r="E81" s="10"/>
      <c r="F81" s="11"/>
      <c r="G81" s="11"/>
      <c r="H81" s="11"/>
      <c r="I81" s="11"/>
      <c r="J81" s="11"/>
    </row>
    <row r="82" spans="1:10" s="83" customFormat="1" ht="24" customHeight="1" x14ac:dyDescent="0.3">
      <c r="A82" s="162" t="s">
        <v>159</v>
      </c>
      <c r="B82" s="163"/>
      <c r="C82" s="164"/>
      <c r="D82" s="128" t="s">
        <v>160</v>
      </c>
      <c r="E82" s="60">
        <v>0</v>
      </c>
      <c r="F82" s="82">
        <v>1280</v>
      </c>
      <c r="G82" s="82">
        <v>1300</v>
      </c>
      <c r="H82" s="82">
        <v>1152.9000000000001</v>
      </c>
      <c r="I82" s="82">
        <v>1300</v>
      </c>
      <c r="J82" s="82">
        <v>1300</v>
      </c>
    </row>
    <row r="83" spans="1:10" ht="52.8" x14ac:dyDescent="0.3">
      <c r="A83" s="165" t="s">
        <v>109</v>
      </c>
      <c r="B83" s="166"/>
      <c r="C83" s="167"/>
      <c r="D83" s="107" t="s">
        <v>161</v>
      </c>
      <c r="E83" s="10">
        <v>0</v>
      </c>
      <c r="F83" s="11">
        <v>1280</v>
      </c>
      <c r="G83" s="11">
        <v>1300</v>
      </c>
      <c r="H83" s="11">
        <v>1152.9000000000001</v>
      </c>
      <c r="I83" s="11">
        <v>1300</v>
      </c>
      <c r="J83" s="11">
        <v>1300</v>
      </c>
    </row>
    <row r="84" spans="1:10" x14ac:dyDescent="0.3">
      <c r="A84" s="168">
        <v>3</v>
      </c>
      <c r="B84" s="169"/>
      <c r="C84" s="170"/>
      <c r="D84" s="108" t="s">
        <v>23</v>
      </c>
      <c r="E84" s="10">
        <v>0</v>
      </c>
      <c r="F84" s="11">
        <v>1280</v>
      </c>
      <c r="G84" s="11">
        <v>1300</v>
      </c>
      <c r="H84" s="11">
        <v>1152.9000000000001</v>
      </c>
      <c r="I84" s="11">
        <v>1300</v>
      </c>
      <c r="J84" s="11">
        <v>1300</v>
      </c>
    </row>
    <row r="85" spans="1:10" x14ac:dyDescent="0.3">
      <c r="A85" s="104">
        <v>38</v>
      </c>
      <c r="B85" s="105"/>
      <c r="C85" s="106"/>
      <c r="D85" s="108" t="s">
        <v>111</v>
      </c>
      <c r="E85" s="10">
        <v>0</v>
      </c>
      <c r="F85" s="11">
        <v>1280</v>
      </c>
      <c r="G85" s="11">
        <v>1300</v>
      </c>
      <c r="H85" s="11">
        <v>1152.9000000000001</v>
      </c>
      <c r="I85" s="11">
        <v>1300</v>
      </c>
      <c r="J85" s="11">
        <v>1300</v>
      </c>
    </row>
    <row r="86" spans="1:10" s="83" customFormat="1" ht="26.4" x14ac:dyDescent="0.3">
      <c r="A86" s="162" t="s">
        <v>182</v>
      </c>
      <c r="B86" s="163"/>
      <c r="C86" s="164"/>
      <c r="D86" s="134" t="s">
        <v>183</v>
      </c>
      <c r="E86" s="60">
        <v>0</v>
      </c>
      <c r="F86" s="82">
        <v>0</v>
      </c>
      <c r="G86" s="82">
        <v>0</v>
      </c>
      <c r="H86" s="82">
        <v>2000</v>
      </c>
      <c r="I86" s="82">
        <v>0</v>
      </c>
      <c r="J86" s="82">
        <v>0</v>
      </c>
    </row>
    <row r="87" spans="1:10" ht="26.4" customHeight="1" x14ac:dyDescent="0.3">
      <c r="A87" s="165" t="s">
        <v>57</v>
      </c>
      <c r="B87" s="166"/>
      <c r="C87" s="167"/>
      <c r="D87" s="135" t="s">
        <v>123</v>
      </c>
      <c r="E87" s="10">
        <v>0</v>
      </c>
      <c r="F87" s="11">
        <v>0</v>
      </c>
      <c r="G87" s="11">
        <v>0</v>
      </c>
      <c r="H87" s="11">
        <v>2000</v>
      </c>
      <c r="I87" s="11">
        <v>0</v>
      </c>
      <c r="J87" s="11">
        <v>0</v>
      </c>
    </row>
    <row r="88" spans="1:10" x14ac:dyDescent="0.3">
      <c r="A88" s="168">
        <v>3</v>
      </c>
      <c r="B88" s="169"/>
      <c r="C88" s="170"/>
      <c r="D88" s="136" t="s">
        <v>23</v>
      </c>
      <c r="E88" s="10">
        <v>0</v>
      </c>
      <c r="F88" s="11">
        <v>0</v>
      </c>
      <c r="G88" s="11">
        <v>0</v>
      </c>
      <c r="H88" s="11">
        <v>2000</v>
      </c>
      <c r="I88" s="11">
        <v>0</v>
      </c>
      <c r="J88" s="11">
        <v>0</v>
      </c>
    </row>
    <row r="89" spans="1:10" x14ac:dyDescent="0.3">
      <c r="A89" s="171">
        <v>32</v>
      </c>
      <c r="B89" s="172"/>
      <c r="C89" s="173"/>
      <c r="D89" s="136" t="s">
        <v>36</v>
      </c>
      <c r="E89" s="10">
        <v>0</v>
      </c>
      <c r="F89" s="11">
        <v>0</v>
      </c>
      <c r="G89" s="11">
        <v>0</v>
      </c>
      <c r="H89" s="11">
        <v>2000</v>
      </c>
      <c r="I89" s="11">
        <v>0</v>
      </c>
      <c r="J89" s="11">
        <v>0</v>
      </c>
    </row>
    <row r="90" spans="1:10" s="83" customFormat="1" ht="26.4" x14ac:dyDescent="0.3">
      <c r="A90" s="162" t="s">
        <v>175</v>
      </c>
      <c r="B90" s="163"/>
      <c r="C90" s="164"/>
      <c r="D90" s="128" t="s">
        <v>176</v>
      </c>
      <c r="E90" s="60">
        <v>0</v>
      </c>
      <c r="F90" s="82">
        <v>0</v>
      </c>
      <c r="G90" s="82">
        <v>600</v>
      </c>
      <c r="H90" s="82">
        <v>600</v>
      </c>
      <c r="I90" s="82">
        <v>0</v>
      </c>
      <c r="J90" s="82">
        <v>0</v>
      </c>
    </row>
    <row r="91" spans="1:10" ht="26.4" customHeight="1" x14ac:dyDescent="0.3">
      <c r="A91" s="165" t="s">
        <v>57</v>
      </c>
      <c r="B91" s="166"/>
      <c r="C91" s="167"/>
      <c r="D91" s="129" t="s">
        <v>123</v>
      </c>
      <c r="E91" s="10">
        <v>0</v>
      </c>
      <c r="F91" s="11">
        <v>0</v>
      </c>
      <c r="G91" s="11">
        <v>600</v>
      </c>
      <c r="H91" s="11">
        <v>600</v>
      </c>
      <c r="I91" s="11">
        <v>0</v>
      </c>
      <c r="J91" s="11">
        <v>0</v>
      </c>
    </row>
    <row r="92" spans="1:10" x14ac:dyDescent="0.3">
      <c r="A92" s="168">
        <v>3</v>
      </c>
      <c r="B92" s="169"/>
      <c r="C92" s="170"/>
      <c r="D92" s="130" t="s">
        <v>23</v>
      </c>
      <c r="E92" s="10">
        <v>0</v>
      </c>
      <c r="F92" s="11">
        <v>0</v>
      </c>
      <c r="G92" s="11">
        <v>600</v>
      </c>
      <c r="H92" s="11">
        <v>600</v>
      </c>
      <c r="I92" s="11">
        <v>0</v>
      </c>
      <c r="J92" s="11">
        <v>0</v>
      </c>
    </row>
    <row r="93" spans="1:10" x14ac:dyDescent="0.3">
      <c r="A93" s="171">
        <v>32</v>
      </c>
      <c r="B93" s="172"/>
      <c r="C93" s="173"/>
      <c r="D93" s="130" t="s">
        <v>36</v>
      </c>
      <c r="E93" s="10">
        <v>0</v>
      </c>
      <c r="F93" s="11">
        <v>0</v>
      </c>
      <c r="G93" s="11">
        <v>600</v>
      </c>
      <c r="H93" s="11">
        <v>600</v>
      </c>
      <c r="I93" s="11">
        <v>0</v>
      </c>
      <c r="J93" s="11">
        <v>0</v>
      </c>
    </row>
    <row r="94" spans="1:10" s="83" customFormat="1" ht="26.4" x14ac:dyDescent="0.3">
      <c r="A94" s="162">
        <v>2402</v>
      </c>
      <c r="B94" s="163"/>
      <c r="C94" s="164"/>
      <c r="D94" s="134" t="s">
        <v>184</v>
      </c>
      <c r="E94" s="60">
        <v>0</v>
      </c>
      <c r="F94" s="82">
        <v>0</v>
      </c>
      <c r="G94" s="82">
        <v>0</v>
      </c>
      <c r="H94" s="82">
        <v>1</v>
      </c>
      <c r="I94" s="82"/>
      <c r="J94" s="82"/>
    </row>
    <row r="95" spans="1:10" s="83" customFormat="1" ht="26.4" x14ac:dyDescent="0.3">
      <c r="A95" s="162" t="s">
        <v>185</v>
      </c>
      <c r="B95" s="163"/>
      <c r="C95" s="164"/>
      <c r="D95" s="134" t="s">
        <v>186</v>
      </c>
      <c r="E95" s="60">
        <v>0</v>
      </c>
      <c r="F95" s="82">
        <v>0</v>
      </c>
      <c r="G95" s="82">
        <v>0</v>
      </c>
      <c r="H95" s="82">
        <v>1</v>
      </c>
      <c r="I95" s="82">
        <v>0</v>
      </c>
      <c r="J95" s="82">
        <v>0</v>
      </c>
    </row>
    <row r="96" spans="1:10" ht="26.4" customHeight="1" x14ac:dyDescent="0.3">
      <c r="A96" s="165" t="s">
        <v>112</v>
      </c>
      <c r="B96" s="166"/>
      <c r="C96" s="167"/>
      <c r="D96" s="135" t="s">
        <v>113</v>
      </c>
      <c r="E96" s="10">
        <v>0</v>
      </c>
      <c r="F96" s="11">
        <v>0</v>
      </c>
      <c r="G96" s="11">
        <v>0</v>
      </c>
      <c r="H96" s="11">
        <v>1</v>
      </c>
      <c r="I96" s="11">
        <v>0</v>
      </c>
      <c r="J96" s="11">
        <v>0</v>
      </c>
    </row>
    <row r="97" spans="1:10" x14ac:dyDescent="0.3">
      <c r="A97" s="168">
        <v>3</v>
      </c>
      <c r="B97" s="169"/>
      <c r="C97" s="170"/>
      <c r="D97" s="136" t="s">
        <v>23</v>
      </c>
      <c r="E97" s="10">
        <v>0</v>
      </c>
      <c r="F97" s="11">
        <v>0</v>
      </c>
      <c r="G97" s="11">
        <v>0</v>
      </c>
      <c r="H97" s="11">
        <v>1</v>
      </c>
      <c r="I97" s="11">
        <v>0</v>
      </c>
      <c r="J97" s="11">
        <v>0</v>
      </c>
    </row>
    <row r="98" spans="1:10" x14ac:dyDescent="0.3">
      <c r="A98" s="171">
        <v>32</v>
      </c>
      <c r="B98" s="172"/>
      <c r="C98" s="173"/>
      <c r="D98" s="136" t="s">
        <v>36</v>
      </c>
      <c r="E98" s="10">
        <v>0</v>
      </c>
      <c r="F98" s="11">
        <v>0</v>
      </c>
      <c r="G98" s="11">
        <v>0</v>
      </c>
      <c r="H98" s="11">
        <v>1</v>
      </c>
      <c r="I98" s="11">
        <v>0</v>
      </c>
      <c r="J98" s="11">
        <v>0</v>
      </c>
    </row>
    <row r="99" spans="1:10" s="83" customFormat="1" ht="26.4" x14ac:dyDescent="0.3">
      <c r="A99" s="162">
        <v>2406</v>
      </c>
      <c r="B99" s="163"/>
      <c r="C99" s="164"/>
      <c r="D99" s="134" t="s">
        <v>77</v>
      </c>
      <c r="E99" s="60">
        <v>20014.5</v>
      </c>
      <c r="F99" s="82">
        <v>44118.98</v>
      </c>
      <c r="G99" s="131">
        <f>G101+G109</f>
        <v>51420</v>
      </c>
      <c r="H99" s="131">
        <v>86421</v>
      </c>
      <c r="I99" s="131">
        <f>I101+I109</f>
        <v>51000</v>
      </c>
      <c r="J99" s="131">
        <f>J101+J109</f>
        <v>51000</v>
      </c>
    </row>
    <row r="100" spans="1:10" x14ac:dyDescent="0.3">
      <c r="A100" s="76"/>
      <c r="B100" s="77"/>
      <c r="C100" s="78"/>
      <c r="D100" s="71" t="s">
        <v>137</v>
      </c>
      <c r="E100" s="10"/>
      <c r="F100" s="11"/>
      <c r="G100" s="123"/>
      <c r="H100" s="123"/>
      <c r="I100" s="123"/>
      <c r="J100" s="123"/>
    </row>
    <row r="101" spans="1:10" ht="26.4" x14ac:dyDescent="0.3">
      <c r="A101" s="162" t="s">
        <v>78</v>
      </c>
      <c r="B101" s="163"/>
      <c r="C101" s="164"/>
      <c r="D101" s="54" t="s">
        <v>79</v>
      </c>
      <c r="E101" s="10">
        <v>18991.7</v>
      </c>
      <c r="F101" s="11">
        <v>43698.98</v>
      </c>
      <c r="G101" s="11">
        <v>51000</v>
      </c>
      <c r="H101" s="11">
        <v>86000</v>
      </c>
      <c r="I101" s="11">
        <v>51000</v>
      </c>
      <c r="J101" s="11">
        <v>51000</v>
      </c>
    </row>
    <row r="102" spans="1:10" x14ac:dyDescent="0.3">
      <c r="A102" s="165" t="s">
        <v>125</v>
      </c>
      <c r="B102" s="166"/>
      <c r="C102" s="167"/>
      <c r="D102" s="55" t="s">
        <v>115</v>
      </c>
      <c r="E102" s="10">
        <v>18991.7</v>
      </c>
      <c r="F102" s="11">
        <v>43698.98</v>
      </c>
      <c r="G102" s="11">
        <v>51000</v>
      </c>
      <c r="H102" s="11">
        <v>86000</v>
      </c>
      <c r="I102" s="11">
        <v>51000</v>
      </c>
      <c r="J102" s="11">
        <v>51000</v>
      </c>
    </row>
    <row r="103" spans="1:10" ht="26.4" x14ac:dyDescent="0.3">
      <c r="A103" s="168">
        <v>4</v>
      </c>
      <c r="B103" s="169"/>
      <c r="C103" s="170"/>
      <c r="D103" s="56" t="s">
        <v>25</v>
      </c>
      <c r="E103" s="10">
        <v>18991.7</v>
      </c>
      <c r="F103" s="11">
        <v>43698.98</v>
      </c>
      <c r="G103" s="11">
        <v>51000</v>
      </c>
      <c r="H103" s="11">
        <v>86000</v>
      </c>
      <c r="I103" s="11">
        <v>51000</v>
      </c>
      <c r="J103" s="11">
        <v>51000</v>
      </c>
    </row>
    <row r="104" spans="1:10" ht="26.4" x14ac:dyDescent="0.3">
      <c r="A104" s="171">
        <v>42</v>
      </c>
      <c r="B104" s="172"/>
      <c r="C104" s="173"/>
      <c r="D104" s="56" t="s">
        <v>51</v>
      </c>
      <c r="E104" s="10">
        <v>18991.7</v>
      </c>
      <c r="F104" s="11">
        <v>43698.98</v>
      </c>
      <c r="G104" s="11">
        <v>51000</v>
      </c>
      <c r="H104" s="11">
        <v>86000</v>
      </c>
      <c r="I104" s="11">
        <v>51000</v>
      </c>
      <c r="J104" s="11">
        <v>51000</v>
      </c>
    </row>
    <row r="105" spans="1:10" ht="26.4" x14ac:dyDescent="0.3">
      <c r="A105" s="165" t="s">
        <v>187</v>
      </c>
      <c r="B105" s="166"/>
      <c r="C105" s="167"/>
      <c r="D105" s="135" t="s">
        <v>113</v>
      </c>
      <c r="E105" s="10">
        <v>0</v>
      </c>
      <c r="F105" s="11">
        <v>0</v>
      </c>
      <c r="G105" s="11">
        <v>0</v>
      </c>
      <c r="H105" s="11">
        <v>1</v>
      </c>
      <c r="I105" s="11">
        <v>0</v>
      </c>
      <c r="J105" s="11">
        <v>0</v>
      </c>
    </row>
    <row r="106" spans="1:10" ht="26.4" x14ac:dyDescent="0.3">
      <c r="A106" s="168">
        <v>4</v>
      </c>
      <c r="B106" s="169"/>
      <c r="C106" s="170"/>
      <c r="D106" s="136" t="s">
        <v>25</v>
      </c>
      <c r="E106" s="10">
        <v>0</v>
      </c>
      <c r="F106" s="11">
        <v>0</v>
      </c>
      <c r="G106" s="11">
        <v>0</v>
      </c>
      <c r="H106" s="11">
        <v>1</v>
      </c>
      <c r="I106" s="11">
        <v>0</v>
      </c>
      <c r="J106" s="11">
        <v>0</v>
      </c>
    </row>
    <row r="107" spans="1:10" ht="26.4" x14ac:dyDescent="0.3">
      <c r="A107" s="171">
        <v>42</v>
      </c>
      <c r="B107" s="172"/>
      <c r="C107" s="173"/>
      <c r="D107" s="136" t="s">
        <v>51</v>
      </c>
      <c r="E107" s="10">
        <v>0</v>
      </c>
      <c r="F107" s="11">
        <v>0</v>
      </c>
      <c r="G107" s="11">
        <v>0</v>
      </c>
      <c r="H107" s="11">
        <v>1</v>
      </c>
      <c r="I107" s="11">
        <v>0</v>
      </c>
      <c r="J107" s="11">
        <v>0</v>
      </c>
    </row>
    <row r="108" spans="1:10" x14ac:dyDescent="0.3">
      <c r="A108" s="72"/>
      <c r="B108" s="73"/>
      <c r="C108" s="74"/>
      <c r="D108" s="71" t="s">
        <v>142</v>
      </c>
      <c r="E108" s="10"/>
      <c r="F108" s="11"/>
      <c r="G108" s="11"/>
      <c r="H108" s="11"/>
      <c r="I108" s="11"/>
      <c r="J108" s="11"/>
    </row>
    <row r="109" spans="1:10" s="83" customFormat="1" ht="26.4" x14ac:dyDescent="0.3">
      <c r="A109" s="162" t="s">
        <v>173</v>
      </c>
      <c r="B109" s="163"/>
      <c r="C109" s="164"/>
      <c r="D109" s="101" t="s">
        <v>172</v>
      </c>
      <c r="E109" s="60">
        <v>0</v>
      </c>
      <c r="F109" s="82">
        <v>420</v>
      </c>
      <c r="G109" s="82">
        <v>420</v>
      </c>
      <c r="H109" s="82">
        <v>420</v>
      </c>
      <c r="I109" s="82">
        <v>0</v>
      </c>
      <c r="J109" s="82">
        <v>0</v>
      </c>
    </row>
    <row r="110" spans="1:10" ht="26.4" x14ac:dyDescent="0.3">
      <c r="A110" s="165" t="s">
        <v>80</v>
      </c>
      <c r="B110" s="166"/>
      <c r="C110" s="167"/>
      <c r="D110" s="102" t="s">
        <v>126</v>
      </c>
      <c r="E110" s="10">
        <v>0</v>
      </c>
      <c r="F110" s="11">
        <v>420</v>
      </c>
      <c r="G110" s="11">
        <v>420</v>
      </c>
      <c r="H110" s="11">
        <v>420</v>
      </c>
      <c r="I110" s="11">
        <v>0</v>
      </c>
      <c r="J110" s="11">
        <v>0</v>
      </c>
    </row>
    <row r="111" spans="1:10" ht="26.4" x14ac:dyDescent="0.3">
      <c r="A111" s="168">
        <v>4</v>
      </c>
      <c r="B111" s="169"/>
      <c r="C111" s="170"/>
      <c r="D111" s="103" t="s">
        <v>25</v>
      </c>
      <c r="E111" s="10">
        <v>0</v>
      </c>
      <c r="F111" s="11">
        <v>420</v>
      </c>
      <c r="G111" s="11">
        <v>420</v>
      </c>
      <c r="H111" s="11">
        <v>420</v>
      </c>
      <c r="I111" s="11">
        <v>0</v>
      </c>
      <c r="J111" s="11">
        <v>0</v>
      </c>
    </row>
    <row r="112" spans="1:10" ht="26.4" x14ac:dyDescent="0.3">
      <c r="A112" s="171">
        <v>42</v>
      </c>
      <c r="B112" s="172"/>
      <c r="C112" s="173"/>
      <c r="D112" s="103" t="s">
        <v>51</v>
      </c>
      <c r="E112" s="10">
        <v>0</v>
      </c>
      <c r="F112" s="11">
        <v>420</v>
      </c>
      <c r="G112" s="11">
        <v>420</v>
      </c>
      <c r="H112" s="11">
        <v>420</v>
      </c>
      <c r="I112" s="11">
        <v>0</v>
      </c>
      <c r="J112" s="11">
        <v>0</v>
      </c>
    </row>
    <row r="113" spans="1:10" s="83" customFormat="1" ht="26.4" x14ac:dyDescent="0.3">
      <c r="A113" s="162">
        <v>9102</v>
      </c>
      <c r="B113" s="163"/>
      <c r="C113" s="164"/>
      <c r="D113" s="126" t="s">
        <v>81</v>
      </c>
      <c r="E113" s="60">
        <v>697948.87</v>
      </c>
      <c r="F113" s="82">
        <v>3012800</v>
      </c>
      <c r="G113" s="131">
        <f>G115</f>
        <v>200000</v>
      </c>
      <c r="H113" s="131">
        <v>5056</v>
      </c>
      <c r="I113" s="82">
        <v>0</v>
      </c>
      <c r="J113" s="82">
        <v>0</v>
      </c>
    </row>
    <row r="114" spans="1:10" x14ac:dyDescent="0.3">
      <c r="A114" s="76"/>
      <c r="B114" s="77"/>
      <c r="C114" s="78"/>
      <c r="D114" s="71" t="s">
        <v>137</v>
      </c>
      <c r="E114" s="10"/>
      <c r="F114" s="11"/>
      <c r="G114" s="123"/>
      <c r="H114" s="123"/>
      <c r="I114" s="11"/>
      <c r="J114" s="11"/>
    </row>
    <row r="115" spans="1:10" s="83" customFormat="1" ht="26.4" x14ac:dyDescent="0.3">
      <c r="A115" s="162" t="s">
        <v>82</v>
      </c>
      <c r="B115" s="163"/>
      <c r="C115" s="164"/>
      <c r="D115" s="126" t="s">
        <v>83</v>
      </c>
      <c r="E115" s="60">
        <v>697948.87</v>
      </c>
      <c r="F115" s="82">
        <v>3012800</v>
      </c>
      <c r="G115" s="82">
        <v>200000</v>
      </c>
      <c r="H115" s="82">
        <v>5056</v>
      </c>
      <c r="I115" s="82">
        <v>0</v>
      </c>
      <c r="J115" s="82">
        <v>0</v>
      </c>
    </row>
    <row r="116" spans="1:10" s="83" customFormat="1" ht="26.4" x14ac:dyDescent="0.3">
      <c r="A116" s="165" t="s">
        <v>57</v>
      </c>
      <c r="B116" s="166"/>
      <c r="C116" s="167"/>
      <c r="D116" s="135" t="s">
        <v>123</v>
      </c>
      <c r="E116" s="10">
        <v>0</v>
      </c>
      <c r="F116" s="11">
        <v>0</v>
      </c>
      <c r="G116" s="11">
        <v>0</v>
      </c>
      <c r="H116" s="11">
        <v>56</v>
      </c>
      <c r="I116" s="11">
        <v>0</v>
      </c>
      <c r="J116" s="11">
        <v>0</v>
      </c>
    </row>
    <row r="117" spans="1:10" s="83" customFormat="1" x14ac:dyDescent="0.3">
      <c r="A117" s="168">
        <v>3</v>
      </c>
      <c r="B117" s="169"/>
      <c r="C117" s="170"/>
      <c r="D117" s="136" t="s">
        <v>23</v>
      </c>
      <c r="E117" s="10">
        <v>0</v>
      </c>
      <c r="F117" s="11">
        <v>0</v>
      </c>
      <c r="G117" s="11">
        <v>0</v>
      </c>
      <c r="H117" s="11">
        <v>56</v>
      </c>
      <c r="I117" s="11">
        <v>0</v>
      </c>
      <c r="J117" s="11">
        <v>0</v>
      </c>
    </row>
    <row r="118" spans="1:10" s="83" customFormat="1" x14ac:dyDescent="0.3">
      <c r="A118" s="171">
        <v>32</v>
      </c>
      <c r="B118" s="172"/>
      <c r="C118" s="173"/>
      <c r="D118" s="136" t="s">
        <v>36</v>
      </c>
      <c r="E118" s="10">
        <v>0</v>
      </c>
      <c r="F118" s="11">
        <v>0</v>
      </c>
      <c r="G118" s="11">
        <v>0</v>
      </c>
      <c r="H118" s="11">
        <v>56</v>
      </c>
      <c r="I118" s="11">
        <v>0</v>
      </c>
      <c r="J118" s="11">
        <v>0</v>
      </c>
    </row>
    <row r="119" spans="1:10" ht="37.799999999999997" customHeight="1" x14ac:dyDescent="0.3">
      <c r="A119" s="165" t="s">
        <v>66</v>
      </c>
      <c r="B119" s="166"/>
      <c r="C119" s="167"/>
      <c r="D119" s="55" t="s">
        <v>130</v>
      </c>
      <c r="E119" s="10">
        <v>697948.87</v>
      </c>
      <c r="F119" s="11">
        <v>3012800</v>
      </c>
      <c r="G119" s="11">
        <v>200000</v>
      </c>
      <c r="H119" s="11">
        <v>5000</v>
      </c>
      <c r="I119" s="11">
        <v>0</v>
      </c>
      <c r="J119" s="11">
        <v>0</v>
      </c>
    </row>
    <row r="120" spans="1:10" x14ac:dyDescent="0.3">
      <c r="A120" s="168">
        <v>3</v>
      </c>
      <c r="B120" s="169"/>
      <c r="C120" s="170"/>
      <c r="D120" s="56" t="s">
        <v>23</v>
      </c>
      <c r="E120" s="10">
        <v>697948.87</v>
      </c>
      <c r="F120" s="11">
        <v>3012800</v>
      </c>
      <c r="G120" s="11">
        <v>200000</v>
      </c>
      <c r="H120" s="11">
        <v>5000</v>
      </c>
      <c r="I120" s="11">
        <v>0</v>
      </c>
      <c r="J120" s="11">
        <v>0</v>
      </c>
    </row>
    <row r="121" spans="1:10" ht="26.4" x14ac:dyDescent="0.3">
      <c r="A121" s="57">
        <v>36</v>
      </c>
      <c r="B121" s="58"/>
      <c r="C121" s="59"/>
      <c r="D121" s="56" t="s">
        <v>84</v>
      </c>
      <c r="E121" s="10">
        <v>697948.87</v>
      </c>
      <c r="F121" s="11">
        <v>3012800</v>
      </c>
      <c r="G121" s="11">
        <v>200000</v>
      </c>
      <c r="H121" s="11">
        <v>5000</v>
      </c>
      <c r="I121" s="11">
        <v>0</v>
      </c>
      <c r="J121" s="11">
        <v>0</v>
      </c>
    </row>
    <row r="122" spans="1:10" s="83" customFormat="1" x14ac:dyDescent="0.3">
      <c r="A122" s="162">
        <v>9105</v>
      </c>
      <c r="B122" s="163"/>
      <c r="C122" s="164"/>
      <c r="D122" s="126" t="s">
        <v>87</v>
      </c>
      <c r="E122" s="60">
        <v>1060106.8500000001</v>
      </c>
      <c r="F122" s="82">
        <v>9659258.8300000001</v>
      </c>
      <c r="G122" s="82">
        <f>G124</f>
        <v>423700</v>
      </c>
      <c r="H122" s="82">
        <v>2171586.25</v>
      </c>
      <c r="I122" s="82">
        <v>0</v>
      </c>
      <c r="J122" s="82">
        <v>0</v>
      </c>
    </row>
    <row r="123" spans="1:10" x14ac:dyDescent="0.3">
      <c r="A123" s="76"/>
      <c r="B123" s="77"/>
      <c r="C123" s="78"/>
      <c r="D123" s="71" t="s">
        <v>137</v>
      </c>
      <c r="E123" s="10"/>
      <c r="F123" s="11"/>
      <c r="G123" s="11"/>
      <c r="H123" s="11"/>
      <c r="I123" s="11"/>
      <c r="J123" s="11"/>
    </row>
    <row r="124" spans="1:10" s="83" customFormat="1" ht="26.4" x14ac:dyDescent="0.3">
      <c r="A124" s="162" t="s">
        <v>86</v>
      </c>
      <c r="B124" s="163"/>
      <c r="C124" s="164"/>
      <c r="D124" s="126" t="s">
        <v>88</v>
      </c>
      <c r="E124" s="60">
        <v>1060107</v>
      </c>
      <c r="F124" s="82">
        <v>8859258.8300000001</v>
      </c>
      <c r="G124" s="82">
        <v>423700</v>
      </c>
      <c r="H124" s="82">
        <v>2171586.25</v>
      </c>
      <c r="I124" s="82">
        <v>0</v>
      </c>
      <c r="J124" s="82">
        <v>0</v>
      </c>
    </row>
    <row r="125" spans="1:10" s="83" customFormat="1" ht="26.4" customHeight="1" x14ac:dyDescent="0.3">
      <c r="A125" s="165" t="s">
        <v>80</v>
      </c>
      <c r="B125" s="166"/>
      <c r="C125" s="167"/>
      <c r="D125" s="132" t="s">
        <v>126</v>
      </c>
      <c r="E125" s="10">
        <v>0</v>
      </c>
      <c r="F125" s="10">
        <v>0</v>
      </c>
      <c r="G125" s="10">
        <v>38700</v>
      </c>
      <c r="H125" s="11">
        <v>15586.25</v>
      </c>
      <c r="I125" s="11">
        <v>0</v>
      </c>
      <c r="J125" s="11">
        <v>0</v>
      </c>
    </row>
    <row r="126" spans="1:10" s="83" customFormat="1" x14ac:dyDescent="0.3">
      <c r="A126" s="168">
        <v>3</v>
      </c>
      <c r="B126" s="169"/>
      <c r="C126" s="170"/>
      <c r="D126" s="133" t="s">
        <v>23</v>
      </c>
      <c r="E126" s="10">
        <v>0</v>
      </c>
      <c r="F126" s="10">
        <v>0</v>
      </c>
      <c r="G126" s="10">
        <v>38700</v>
      </c>
      <c r="H126" s="11">
        <v>15586.25</v>
      </c>
      <c r="I126" s="11">
        <v>0</v>
      </c>
      <c r="J126" s="11">
        <v>0</v>
      </c>
    </row>
    <row r="127" spans="1:10" s="83" customFormat="1" x14ac:dyDescent="0.3">
      <c r="A127" s="171">
        <v>31</v>
      </c>
      <c r="B127" s="172"/>
      <c r="C127" s="173"/>
      <c r="D127" s="133" t="s">
        <v>24</v>
      </c>
      <c r="E127" s="10">
        <v>0</v>
      </c>
      <c r="F127" s="10">
        <v>0</v>
      </c>
      <c r="G127" s="10">
        <v>38168</v>
      </c>
      <c r="H127" s="11">
        <v>15540.69</v>
      </c>
      <c r="I127" s="11">
        <v>0</v>
      </c>
      <c r="J127" s="11">
        <v>0</v>
      </c>
    </row>
    <row r="128" spans="1:10" s="83" customFormat="1" x14ac:dyDescent="0.3">
      <c r="A128" s="171">
        <v>32</v>
      </c>
      <c r="B128" s="172"/>
      <c r="C128" s="173"/>
      <c r="D128" s="133" t="s">
        <v>36</v>
      </c>
      <c r="E128" s="10">
        <v>0</v>
      </c>
      <c r="F128" s="10">
        <v>0</v>
      </c>
      <c r="G128" s="10">
        <v>532</v>
      </c>
      <c r="H128" s="11">
        <v>45.56</v>
      </c>
      <c r="I128" s="11">
        <v>0</v>
      </c>
      <c r="J128" s="11">
        <v>0</v>
      </c>
    </row>
    <row r="129" spans="1:10" x14ac:dyDescent="0.3">
      <c r="A129" s="165" t="s">
        <v>66</v>
      </c>
      <c r="B129" s="166"/>
      <c r="C129" s="167"/>
      <c r="D129" s="107" t="s">
        <v>162</v>
      </c>
      <c r="E129" s="10">
        <v>0</v>
      </c>
      <c r="F129" s="11">
        <v>3514460.69</v>
      </c>
      <c r="G129" s="11">
        <v>0</v>
      </c>
      <c r="H129" s="11">
        <v>0</v>
      </c>
      <c r="I129" s="11">
        <v>0</v>
      </c>
      <c r="J129" s="11">
        <v>0</v>
      </c>
    </row>
    <row r="130" spans="1:10" x14ac:dyDescent="0.3">
      <c r="A130" s="168">
        <v>3</v>
      </c>
      <c r="B130" s="169"/>
      <c r="C130" s="170"/>
      <c r="D130" s="108" t="s">
        <v>23</v>
      </c>
      <c r="E130" s="10">
        <v>0</v>
      </c>
      <c r="F130" s="11">
        <v>3514460.69</v>
      </c>
      <c r="G130" s="11">
        <v>0</v>
      </c>
      <c r="H130" s="11">
        <v>0</v>
      </c>
      <c r="I130" s="11">
        <v>0</v>
      </c>
      <c r="J130" s="11">
        <v>0</v>
      </c>
    </row>
    <row r="131" spans="1:10" x14ac:dyDescent="0.3">
      <c r="A131" s="171">
        <v>32</v>
      </c>
      <c r="B131" s="172"/>
      <c r="C131" s="173"/>
      <c r="D131" s="108" t="s">
        <v>36</v>
      </c>
      <c r="E131" s="10">
        <v>0</v>
      </c>
      <c r="F131" s="11">
        <v>3514460.69</v>
      </c>
      <c r="G131" s="11">
        <v>0</v>
      </c>
      <c r="H131" s="11">
        <v>0</v>
      </c>
      <c r="I131" s="11">
        <v>0</v>
      </c>
      <c r="J131" s="11">
        <v>0</v>
      </c>
    </row>
    <row r="132" spans="1:10" ht="26.4" x14ac:dyDescent="0.3">
      <c r="A132" s="165" t="s">
        <v>66</v>
      </c>
      <c r="B132" s="166"/>
      <c r="C132" s="167"/>
      <c r="D132" s="55" t="s">
        <v>129</v>
      </c>
      <c r="E132" s="10">
        <v>1060107</v>
      </c>
      <c r="F132" s="11">
        <v>6144798.1399999997</v>
      </c>
      <c r="G132" s="11">
        <f>SUM(G133)</f>
        <v>385000</v>
      </c>
      <c r="H132" s="11">
        <f>H133</f>
        <v>2156000</v>
      </c>
      <c r="I132" s="11">
        <v>0</v>
      </c>
      <c r="J132" s="11">
        <v>0</v>
      </c>
    </row>
    <row r="133" spans="1:10" x14ac:dyDescent="0.3">
      <c r="A133" s="168">
        <v>3</v>
      </c>
      <c r="B133" s="169"/>
      <c r="C133" s="170"/>
      <c r="D133" s="56" t="s">
        <v>23</v>
      </c>
      <c r="E133" s="10">
        <v>1060107</v>
      </c>
      <c r="F133" s="11">
        <v>3204798.14</v>
      </c>
      <c r="G133" s="11">
        <f>SUM(G134:G139)</f>
        <v>385000</v>
      </c>
      <c r="H133" s="11">
        <f>SUM(H134:H138)</f>
        <v>2156000</v>
      </c>
      <c r="I133" s="11"/>
      <c r="J133" s="11">
        <v>0</v>
      </c>
    </row>
    <row r="134" spans="1:10" x14ac:dyDescent="0.3">
      <c r="A134" s="171">
        <v>31</v>
      </c>
      <c r="B134" s="172"/>
      <c r="C134" s="173"/>
      <c r="D134" s="56" t="s">
        <v>24</v>
      </c>
      <c r="E134" s="10">
        <v>153392.17000000001</v>
      </c>
      <c r="F134" s="11">
        <v>181923</v>
      </c>
      <c r="G134" s="11">
        <v>0</v>
      </c>
      <c r="H134" s="11">
        <v>0</v>
      </c>
      <c r="I134" s="11">
        <v>0</v>
      </c>
      <c r="J134" s="11">
        <v>0</v>
      </c>
    </row>
    <row r="135" spans="1:10" x14ac:dyDescent="0.3">
      <c r="A135" s="171">
        <v>32</v>
      </c>
      <c r="B135" s="172"/>
      <c r="C135" s="173"/>
      <c r="D135" s="56" t="s">
        <v>36</v>
      </c>
      <c r="E135" s="10">
        <v>419111</v>
      </c>
      <c r="F135" s="11">
        <v>2048703</v>
      </c>
      <c r="G135" s="11">
        <v>0</v>
      </c>
      <c r="H135" s="11">
        <v>0</v>
      </c>
      <c r="I135" s="11">
        <v>0</v>
      </c>
      <c r="J135" s="11">
        <v>0</v>
      </c>
    </row>
    <row r="136" spans="1:10" x14ac:dyDescent="0.3">
      <c r="A136" s="57">
        <v>34</v>
      </c>
      <c r="B136" s="58"/>
      <c r="C136" s="59"/>
      <c r="D136" s="56" t="s">
        <v>58</v>
      </c>
      <c r="E136" s="10">
        <v>283.67</v>
      </c>
      <c r="F136" s="11">
        <v>265</v>
      </c>
      <c r="G136" s="11">
        <v>0</v>
      </c>
      <c r="H136" s="11">
        <v>10</v>
      </c>
      <c r="I136" s="11">
        <v>0</v>
      </c>
      <c r="J136" s="11">
        <v>0</v>
      </c>
    </row>
    <row r="137" spans="1:10" x14ac:dyDescent="0.3">
      <c r="A137" s="57">
        <v>35</v>
      </c>
      <c r="B137" s="58"/>
      <c r="C137" s="59"/>
      <c r="D137" s="56" t="s">
        <v>85</v>
      </c>
      <c r="E137" s="10">
        <v>275669.21000000002</v>
      </c>
      <c r="F137" s="11">
        <v>583532</v>
      </c>
      <c r="G137" s="11">
        <v>170000</v>
      </c>
      <c r="H137" s="11">
        <v>58900</v>
      </c>
      <c r="I137" s="11">
        <v>0</v>
      </c>
      <c r="J137" s="11">
        <v>0</v>
      </c>
    </row>
    <row r="138" spans="1:10" ht="26.4" x14ac:dyDescent="0.3">
      <c r="A138" s="57">
        <v>36</v>
      </c>
      <c r="B138" s="58"/>
      <c r="C138" s="59"/>
      <c r="D138" s="56" t="s">
        <v>84</v>
      </c>
      <c r="E138" s="10">
        <v>210166.63</v>
      </c>
      <c r="F138" s="11">
        <v>387721</v>
      </c>
      <c r="G138" s="11">
        <v>215000</v>
      </c>
      <c r="H138" s="11">
        <v>2097090</v>
      </c>
      <c r="I138" s="11">
        <v>0</v>
      </c>
      <c r="J138" s="11">
        <v>0</v>
      </c>
    </row>
    <row r="139" spans="1:10" x14ac:dyDescent="0.3">
      <c r="A139" s="64">
        <v>38</v>
      </c>
      <c r="B139" s="65"/>
      <c r="C139" s="66"/>
      <c r="D139" s="70" t="s">
        <v>111</v>
      </c>
      <c r="E139" s="10">
        <v>767.3</v>
      </c>
      <c r="F139" s="11">
        <v>2654</v>
      </c>
      <c r="G139" s="11">
        <v>0</v>
      </c>
      <c r="H139" s="11"/>
      <c r="I139" s="11">
        <v>0</v>
      </c>
      <c r="J139" s="11">
        <v>0</v>
      </c>
    </row>
    <row r="140" spans="1:10" ht="26.4" x14ac:dyDescent="0.3">
      <c r="A140" s="168">
        <v>4</v>
      </c>
      <c r="B140" s="169"/>
      <c r="C140" s="170"/>
      <c r="D140" s="56" t="s">
        <v>25</v>
      </c>
      <c r="E140" s="10">
        <v>0</v>
      </c>
      <c r="F140" s="11">
        <v>2140000</v>
      </c>
      <c r="G140" s="11">
        <v>0</v>
      </c>
      <c r="H140" s="11"/>
      <c r="I140" s="11">
        <v>0</v>
      </c>
      <c r="J140" s="11">
        <v>0</v>
      </c>
    </row>
    <row r="141" spans="1:10" ht="26.4" x14ac:dyDescent="0.3">
      <c r="A141" s="171">
        <v>42</v>
      </c>
      <c r="B141" s="172"/>
      <c r="C141" s="173"/>
      <c r="D141" s="56" t="s">
        <v>51</v>
      </c>
      <c r="E141" s="10">
        <v>0</v>
      </c>
      <c r="F141" s="11">
        <v>2140000</v>
      </c>
      <c r="G141" s="11">
        <v>0</v>
      </c>
      <c r="H141" s="11"/>
      <c r="I141" s="11">
        <v>0</v>
      </c>
      <c r="J141" s="11">
        <v>0</v>
      </c>
    </row>
    <row r="142" spans="1:10" x14ac:dyDescent="0.3">
      <c r="A142" s="162">
        <v>9108</v>
      </c>
      <c r="B142" s="163"/>
      <c r="C142" s="164"/>
      <c r="D142" s="54" t="s">
        <v>89</v>
      </c>
      <c r="E142" s="10">
        <v>21445.25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</row>
    <row r="143" spans="1:10" x14ac:dyDescent="0.3">
      <c r="A143" s="76"/>
      <c r="B143" s="77"/>
      <c r="C143" s="78"/>
      <c r="D143" s="71" t="s">
        <v>138</v>
      </c>
      <c r="E143" s="10"/>
      <c r="F143" s="11"/>
      <c r="G143" s="11"/>
      <c r="H143" s="11"/>
      <c r="I143" s="11"/>
      <c r="J143" s="11"/>
    </row>
    <row r="144" spans="1:10" ht="26.4" x14ac:dyDescent="0.3">
      <c r="A144" s="162" t="s">
        <v>90</v>
      </c>
      <c r="B144" s="163"/>
      <c r="C144" s="164"/>
      <c r="D144" s="54" t="s">
        <v>91</v>
      </c>
      <c r="E144" s="10">
        <v>5494.39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</row>
    <row r="145" spans="1:10" ht="26.4" customHeight="1" x14ac:dyDescent="0.3">
      <c r="A145" s="165" t="s">
        <v>80</v>
      </c>
      <c r="B145" s="166"/>
      <c r="C145" s="167"/>
      <c r="D145" s="55" t="s">
        <v>126</v>
      </c>
      <c r="E145" s="10">
        <v>5494.39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</row>
    <row r="146" spans="1:10" x14ac:dyDescent="0.3">
      <c r="A146" s="168">
        <v>3</v>
      </c>
      <c r="B146" s="169"/>
      <c r="C146" s="170"/>
      <c r="D146" s="56" t="s">
        <v>23</v>
      </c>
      <c r="E146" s="10">
        <v>5494.39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</row>
    <row r="147" spans="1:10" x14ac:dyDescent="0.3">
      <c r="A147" s="171">
        <v>31</v>
      </c>
      <c r="B147" s="172"/>
      <c r="C147" s="173"/>
      <c r="D147" s="56" t="s">
        <v>24</v>
      </c>
      <c r="E147" s="10">
        <v>5312.9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</row>
    <row r="148" spans="1:10" x14ac:dyDescent="0.3">
      <c r="A148" s="171">
        <v>32</v>
      </c>
      <c r="B148" s="172"/>
      <c r="C148" s="173"/>
      <c r="D148" s="56" t="s">
        <v>36</v>
      </c>
      <c r="E148" s="10">
        <v>181.49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</row>
    <row r="149" spans="1:10" ht="26.4" customHeight="1" x14ac:dyDescent="0.3">
      <c r="A149" s="165" t="s">
        <v>66</v>
      </c>
      <c r="B149" s="166"/>
      <c r="C149" s="167"/>
      <c r="D149" s="55" t="s">
        <v>128</v>
      </c>
      <c r="E149" s="10">
        <v>15950.87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</row>
    <row r="150" spans="1:10" ht="14.25" customHeight="1" x14ac:dyDescent="0.3">
      <c r="A150" s="168">
        <v>3</v>
      </c>
      <c r="B150" s="169"/>
      <c r="C150" s="170"/>
      <c r="D150" s="56" t="s">
        <v>23</v>
      </c>
      <c r="E150" s="10">
        <v>15951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</row>
    <row r="151" spans="1:10" ht="15" customHeight="1" x14ac:dyDescent="0.3">
      <c r="A151" s="171">
        <v>31</v>
      </c>
      <c r="B151" s="172"/>
      <c r="C151" s="173"/>
      <c r="D151" s="56" t="s">
        <v>24</v>
      </c>
      <c r="E151" s="10">
        <v>15319.24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</row>
    <row r="152" spans="1:10" x14ac:dyDescent="0.3">
      <c r="A152" s="171">
        <v>32</v>
      </c>
      <c r="B152" s="172"/>
      <c r="C152" s="173"/>
      <c r="D152" s="56" t="s">
        <v>36</v>
      </c>
      <c r="E152" s="10">
        <v>631.62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</row>
    <row r="153" spans="1:10" x14ac:dyDescent="0.3">
      <c r="A153" s="162">
        <v>9211</v>
      </c>
      <c r="B153" s="163"/>
      <c r="C153" s="164"/>
      <c r="D153" s="78" t="s">
        <v>131</v>
      </c>
      <c r="E153" s="10">
        <v>9891.94</v>
      </c>
      <c r="F153" s="11">
        <v>28987</v>
      </c>
      <c r="G153" s="11">
        <v>0</v>
      </c>
      <c r="H153" s="11">
        <v>0</v>
      </c>
      <c r="I153" s="11">
        <v>0</v>
      </c>
      <c r="J153" s="12">
        <v>0</v>
      </c>
    </row>
    <row r="154" spans="1:10" x14ac:dyDescent="0.3">
      <c r="A154" s="76"/>
      <c r="B154" s="77"/>
      <c r="C154" s="78"/>
      <c r="D154" s="71" t="s">
        <v>138</v>
      </c>
      <c r="E154" s="10"/>
      <c r="F154" s="11"/>
      <c r="G154" s="11"/>
      <c r="H154" s="11"/>
      <c r="I154" s="11"/>
      <c r="J154" s="12"/>
    </row>
    <row r="155" spans="1:10" ht="26.4" x14ac:dyDescent="0.3">
      <c r="A155" s="162" t="s">
        <v>132</v>
      </c>
      <c r="B155" s="163"/>
      <c r="C155" s="164"/>
      <c r="D155" s="78" t="s">
        <v>133</v>
      </c>
      <c r="E155" s="10">
        <v>9892</v>
      </c>
      <c r="F155" s="11">
        <v>28987</v>
      </c>
      <c r="G155" s="11">
        <v>0</v>
      </c>
      <c r="H155" s="11">
        <v>0</v>
      </c>
      <c r="I155" s="11">
        <v>0</v>
      </c>
      <c r="J155" s="12">
        <v>0</v>
      </c>
    </row>
    <row r="156" spans="1:10" ht="26.4" customHeight="1" x14ac:dyDescent="0.3">
      <c r="A156" s="165" t="s">
        <v>80</v>
      </c>
      <c r="B156" s="166"/>
      <c r="C156" s="167"/>
      <c r="D156" s="75" t="s">
        <v>126</v>
      </c>
      <c r="E156" s="10">
        <v>6982.39</v>
      </c>
      <c r="F156" s="11">
        <v>8912.99</v>
      </c>
      <c r="G156" s="11">
        <v>0</v>
      </c>
      <c r="H156" s="11">
        <v>0</v>
      </c>
      <c r="I156" s="11">
        <v>0</v>
      </c>
      <c r="J156" s="12">
        <v>0</v>
      </c>
    </row>
    <row r="157" spans="1:10" x14ac:dyDescent="0.3">
      <c r="A157" s="168">
        <v>3</v>
      </c>
      <c r="B157" s="169"/>
      <c r="C157" s="170"/>
      <c r="D157" s="71" t="s">
        <v>23</v>
      </c>
      <c r="E157" s="10">
        <v>6982</v>
      </c>
      <c r="F157" s="11">
        <v>8913</v>
      </c>
      <c r="G157" s="11">
        <v>0</v>
      </c>
      <c r="H157" s="11">
        <v>0</v>
      </c>
      <c r="I157" s="11">
        <v>0</v>
      </c>
      <c r="J157" s="12">
        <v>0</v>
      </c>
    </row>
    <row r="158" spans="1:10" x14ac:dyDescent="0.3">
      <c r="A158" s="171">
        <v>31</v>
      </c>
      <c r="B158" s="172"/>
      <c r="C158" s="173"/>
      <c r="D158" s="71" t="s">
        <v>24</v>
      </c>
      <c r="E158" s="10">
        <v>6503</v>
      </c>
      <c r="F158" s="11">
        <v>8376</v>
      </c>
      <c r="G158" s="11">
        <v>0</v>
      </c>
      <c r="H158" s="11">
        <v>0</v>
      </c>
      <c r="I158" s="11">
        <v>0</v>
      </c>
      <c r="J158" s="12">
        <v>0</v>
      </c>
    </row>
    <row r="159" spans="1:10" x14ac:dyDescent="0.3">
      <c r="A159" s="171">
        <v>32</v>
      </c>
      <c r="B159" s="172"/>
      <c r="C159" s="173"/>
      <c r="D159" s="71" t="s">
        <v>36</v>
      </c>
      <c r="E159" s="10">
        <v>478.74</v>
      </c>
      <c r="F159" s="11">
        <v>537</v>
      </c>
      <c r="G159" s="11">
        <v>0</v>
      </c>
      <c r="H159" s="11">
        <v>0</v>
      </c>
      <c r="I159" s="11">
        <v>0</v>
      </c>
      <c r="J159" s="12">
        <v>0</v>
      </c>
    </row>
    <row r="160" spans="1:10" ht="14.4" customHeight="1" x14ac:dyDescent="0.3">
      <c r="A160" s="165" t="s">
        <v>66</v>
      </c>
      <c r="B160" s="166"/>
      <c r="C160" s="167"/>
      <c r="D160" s="75" t="s">
        <v>128</v>
      </c>
      <c r="E160" s="10">
        <v>2909.55</v>
      </c>
      <c r="F160" s="11">
        <v>20074</v>
      </c>
      <c r="G160" s="11">
        <v>0</v>
      </c>
      <c r="H160" s="11">
        <v>0</v>
      </c>
      <c r="I160" s="11">
        <v>0</v>
      </c>
      <c r="J160" s="12">
        <v>0</v>
      </c>
    </row>
    <row r="161" spans="1:10" x14ac:dyDescent="0.3">
      <c r="A161" s="168">
        <v>3</v>
      </c>
      <c r="B161" s="169"/>
      <c r="C161" s="170"/>
      <c r="D161" s="71" t="s">
        <v>23</v>
      </c>
      <c r="E161" s="10">
        <v>2910</v>
      </c>
      <c r="F161" s="11">
        <v>20074</v>
      </c>
      <c r="G161" s="11">
        <v>0</v>
      </c>
      <c r="H161" s="11">
        <v>0</v>
      </c>
      <c r="I161" s="11">
        <v>0</v>
      </c>
      <c r="J161" s="12">
        <v>0</v>
      </c>
    </row>
    <row r="162" spans="1:10" x14ac:dyDescent="0.3">
      <c r="A162" s="171">
        <v>31</v>
      </c>
      <c r="B162" s="172"/>
      <c r="C162" s="173"/>
      <c r="D162" s="71" t="s">
        <v>24</v>
      </c>
      <c r="E162" s="10">
        <v>2745.18</v>
      </c>
      <c r="F162" s="11">
        <v>18885</v>
      </c>
      <c r="G162" s="11">
        <v>0</v>
      </c>
      <c r="H162" s="11">
        <v>0</v>
      </c>
      <c r="I162" s="11">
        <v>0</v>
      </c>
      <c r="J162" s="12">
        <v>0</v>
      </c>
    </row>
    <row r="163" spans="1:10" x14ac:dyDescent="0.3">
      <c r="A163" s="171">
        <v>32</v>
      </c>
      <c r="B163" s="172"/>
      <c r="C163" s="173"/>
      <c r="D163" s="71" t="s">
        <v>36</v>
      </c>
      <c r="E163" s="10">
        <v>165</v>
      </c>
      <c r="F163" s="11">
        <v>1189</v>
      </c>
      <c r="G163" s="11">
        <v>0</v>
      </c>
      <c r="H163" s="11">
        <v>0</v>
      </c>
      <c r="I163" s="11">
        <v>0</v>
      </c>
      <c r="J163" s="12">
        <v>0</v>
      </c>
    </row>
    <row r="164" spans="1:10" s="83" customFormat="1" ht="26.4" x14ac:dyDescent="0.3">
      <c r="A164" s="177" t="s">
        <v>174</v>
      </c>
      <c r="B164" s="178"/>
      <c r="C164" s="179"/>
      <c r="D164" s="134" t="s">
        <v>171</v>
      </c>
      <c r="E164" s="137"/>
      <c r="F164" s="82">
        <v>0</v>
      </c>
      <c r="G164" s="82">
        <f>G165+G169</f>
        <v>30140</v>
      </c>
      <c r="H164" s="82">
        <f>H165+H169</f>
        <v>31470.2</v>
      </c>
      <c r="I164" s="82">
        <f>I165+I169</f>
        <v>0</v>
      </c>
      <c r="J164" s="82">
        <f>J165+J169</f>
        <v>0</v>
      </c>
    </row>
    <row r="165" spans="1:10" ht="26.4" x14ac:dyDescent="0.3">
      <c r="A165" s="165" t="s">
        <v>80</v>
      </c>
      <c r="B165" s="166"/>
      <c r="C165" s="167"/>
      <c r="D165" s="118" t="s">
        <v>126</v>
      </c>
      <c r="E165" s="10">
        <v>0</v>
      </c>
      <c r="F165" s="11">
        <v>0</v>
      </c>
      <c r="G165" s="11">
        <f>G166</f>
        <v>14165.8</v>
      </c>
      <c r="H165" s="11">
        <f>H166</f>
        <v>15496</v>
      </c>
      <c r="I165" s="11">
        <f>I166</f>
        <v>0</v>
      </c>
      <c r="J165" s="11">
        <f>J166</f>
        <v>0</v>
      </c>
    </row>
    <row r="166" spans="1:10" x14ac:dyDescent="0.3">
      <c r="A166" s="168">
        <v>3</v>
      </c>
      <c r="B166" s="169"/>
      <c r="C166" s="170"/>
      <c r="D166" s="119" t="s">
        <v>23</v>
      </c>
      <c r="E166" s="10">
        <v>0</v>
      </c>
      <c r="F166" s="11">
        <v>0</v>
      </c>
      <c r="G166" s="11">
        <f>SUM(G167:G168)</f>
        <v>14165.8</v>
      </c>
      <c r="H166" s="11">
        <f>SUM(H167:H168)</f>
        <v>15496</v>
      </c>
      <c r="I166" s="11">
        <f>SUM(I167:I168)</f>
        <v>0</v>
      </c>
      <c r="J166" s="11">
        <f>SUM(J167:J168)</f>
        <v>0</v>
      </c>
    </row>
    <row r="167" spans="1:10" x14ac:dyDescent="0.3">
      <c r="A167" s="171">
        <v>31</v>
      </c>
      <c r="B167" s="172"/>
      <c r="C167" s="173"/>
      <c r="D167" s="119" t="s">
        <v>24</v>
      </c>
      <c r="E167" s="10">
        <v>0</v>
      </c>
      <c r="F167" s="11">
        <v>0</v>
      </c>
      <c r="G167" s="11">
        <v>13260.74</v>
      </c>
      <c r="H167" s="11">
        <v>14590.94</v>
      </c>
      <c r="I167" s="11">
        <v>0</v>
      </c>
      <c r="J167" s="11">
        <v>0</v>
      </c>
    </row>
    <row r="168" spans="1:10" x14ac:dyDescent="0.3">
      <c r="A168" s="171">
        <v>32</v>
      </c>
      <c r="B168" s="172"/>
      <c r="C168" s="173"/>
      <c r="D168" s="119" t="s">
        <v>36</v>
      </c>
      <c r="E168" s="10">
        <v>0</v>
      </c>
      <c r="F168" s="11">
        <v>0</v>
      </c>
      <c r="G168" s="11">
        <v>905.06</v>
      </c>
      <c r="H168" s="11">
        <v>905.06</v>
      </c>
      <c r="I168" s="11">
        <v>0</v>
      </c>
      <c r="J168" s="11">
        <v>0</v>
      </c>
    </row>
    <row r="169" spans="1:10" x14ac:dyDescent="0.3">
      <c r="A169" s="165" t="s">
        <v>66</v>
      </c>
      <c r="B169" s="166"/>
      <c r="C169" s="167"/>
      <c r="D169" s="118" t="s">
        <v>128</v>
      </c>
      <c r="E169" s="10">
        <v>0</v>
      </c>
      <c r="F169" s="11">
        <v>0</v>
      </c>
      <c r="G169" s="11">
        <f>G170</f>
        <v>15974.2</v>
      </c>
      <c r="H169" s="11">
        <f>H170</f>
        <v>15974.2</v>
      </c>
      <c r="I169" s="11">
        <v>0</v>
      </c>
      <c r="J169" s="11">
        <f>J170</f>
        <v>0</v>
      </c>
    </row>
    <row r="170" spans="1:10" x14ac:dyDescent="0.3">
      <c r="A170" s="168">
        <v>3</v>
      </c>
      <c r="B170" s="169"/>
      <c r="C170" s="170"/>
      <c r="D170" s="119" t="s">
        <v>23</v>
      </c>
      <c r="E170" s="10">
        <v>0</v>
      </c>
      <c r="F170" s="11">
        <v>0</v>
      </c>
      <c r="G170" s="11">
        <f>SUM(G171:G172)</f>
        <v>15974.2</v>
      </c>
      <c r="H170" s="11">
        <f>SUM(H171:H172)</f>
        <v>15974.2</v>
      </c>
      <c r="I170" s="11">
        <v>0</v>
      </c>
      <c r="J170" s="11">
        <v>0</v>
      </c>
    </row>
    <row r="171" spans="1:10" x14ac:dyDescent="0.3">
      <c r="A171" s="171">
        <v>31</v>
      </c>
      <c r="B171" s="172"/>
      <c r="C171" s="173"/>
      <c r="D171" s="119" t="s">
        <v>24</v>
      </c>
      <c r="E171" s="10">
        <v>0</v>
      </c>
      <c r="F171" s="11">
        <v>0</v>
      </c>
      <c r="G171" s="11">
        <v>14953.6</v>
      </c>
      <c r="H171" s="11">
        <v>14953.6</v>
      </c>
      <c r="I171" s="11">
        <v>0</v>
      </c>
      <c r="J171" s="11">
        <v>0</v>
      </c>
    </row>
    <row r="172" spans="1:10" x14ac:dyDescent="0.3">
      <c r="A172" s="171">
        <v>32</v>
      </c>
      <c r="B172" s="172"/>
      <c r="C172" s="173"/>
      <c r="D172" s="119" t="s">
        <v>36</v>
      </c>
      <c r="E172" s="10">
        <v>0</v>
      </c>
      <c r="F172" s="11">
        <v>0</v>
      </c>
      <c r="G172" s="11">
        <v>1020.6</v>
      </c>
      <c r="H172" s="11">
        <v>1020.6</v>
      </c>
      <c r="I172" s="11">
        <v>0</v>
      </c>
      <c r="J172" s="11">
        <v>0</v>
      </c>
    </row>
    <row r="173" spans="1:10" x14ac:dyDescent="0.3">
      <c r="A173" s="171"/>
      <c r="B173" s="172"/>
      <c r="C173" s="173"/>
      <c r="D173" s="33"/>
      <c r="E173" s="10"/>
      <c r="F173" s="11"/>
      <c r="G173" s="11"/>
      <c r="H173" s="11"/>
      <c r="I173" s="11"/>
      <c r="J173" s="12"/>
    </row>
    <row r="174" spans="1:10" ht="15" customHeight="1" x14ac:dyDescent="0.3">
      <c r="A174" s="165"/>
      <c r="B174" s="166"/>
      <c r="C174" s="167"/>
      <c r="D174" s="48" t="s">
        <v>92</v>
      </c>
      <c r="E174" s="10">
        <v>4647038.33</v>
      </c>
      <c r="F174" s="11">
        <v>14860737.710000001</v>
      </c>
      <c r="G174" s="11">
        <v>4062732.34</v>
      </c>
      <c r="H174" s="11">
        <v>5962321.54</v>
      </c>
      <c r="I174" s="125">
        <v>3280072</v>
      </c>
      <c r="J174" s="125">
        <v>3280072</v>
      </c>
    </row>
    <row r="175" spans="1:10" x14ac:dyDescent="0.3">
      <c r="A175" s="168"/>
      <c r="B175" s="169"/>
      <c r="C175" s="170"/>
      <c r="D175" s="55" t="s">
        <v>93</v>
      </c>
      <c r="E175" s="10"/>
      <c r="F175" s="11"/>
      <c r="G175" s="11"/>
      <c r="H175" s="11"/>
      <c r="I175" s="11"/>
      <c r="J175" s="12"/>
    </row>
    <row r="176" spans="1:10" x14ac:dyDescent="0.3">
      <c r="A176" s="171"/>
      <c r="B176" s="172"/>
      <c r="C176" s="173"/>
      <c r="D176" s="55" t="s">
        <v>94</v>
      </c>
      <c r="E176" s="10">
        <v>140281.72</v>
      </c>
      <c r="F176" s="11">
        <v>132229.96</v>
      </c>
      <c r="G176" s="11">
        <v>112800</v>
      </c>
      <c r="H176" s="11">
        <v>162061.82999999999</v>
      </c>
      <c r="I176" s="11"/>
      <c r="J176" s="12"/>
    </row>
    <row r="178" spans="1:9" x14ac:dyDescent="0.3">
      <c r="A178" t="s">
        <v>189</v>
      </c>
      <c r="I178" t="s">
        <v>153</v>
      </c>
    </row>
    <row r="179" spans="1:9" x14ac:dyDescent="0.3">
      <c r="A179" t="s">
        <v>190</v>
      </c>
      <c r="I179" t="s">
        <v>154</v>
      </c>
    </row>
    <row r="180" spans="1:9" x14ac:dyDescent="0.3">
      <c r="A180" t="s">
        <v>188</v>
      </c>
    </row>
  </sheetData>
  <mergeCells count="140">
    <mergeCell ref="A125:C125"/>
    <mergeCell ref="A126:C126"/>
    <mergeCell ref="A127:C127"/>
    <mergeCell ref="A128:C128"/>
    <mergeCell ref="A164:C164"/>
    <mergeCell ref="A165:C165"/>
    <mergeCell ref="A166:C166"/>
    <mergeCell ref="A167:C167"/>
    <mergeCell ref="A168:C168"/>
    <mergeCell ref="A142:C142"/>
    <mergeCell ref="A144:C144"/>
    <mergeCell ref="A145:C145"/>
    <mergeCell ref="A146:C146"/>
    <mergeCell ref="A147:C147"/>
    <mergeCell ref="A133:C133"/>
    <mergeCell ref="A134:C134"/>
    <mergeCell ref="A135:C135"/>
    <mergeCell ref="A140:C140"/>
    <mergeCell ref="A141:C141"/>
    <mergeCell ref="A129:C129"/>
    <mergeCell ref="A130:C130"/>
    <mergeCell ref="A131:C131"/>
    <mergeCell ref="A163:C163"/>
    <mergeCell ref="A153:C153"/>
    <mergeCell ref="A169:C169"/>
    <mergeCell ref="A170:C170"/>
    <mergeCell ref="A171:C171"/>
    <mergeCell ref="A172:C172"/>
    <mergeCell ref="A66:C66"/>
    <mergeCell ref="A67:C67"/>
    <mergeCell ref="A68:C68"/>
    <mergeCell ref="A47:C47"/>
    <mergeCell ref="A48:C48"/>
    <mergeCell ref="A49:C49"/>
    <mergeCell ref="A50:C50"/>
    <mergeCell ref="A52:C52"/>
    <mergeCell ref="A53:C53"/>
    <mergeCell ref="A54:C54"/>
    <mergeCell ref="A56:C56"/>
    <mergeCell ref="A65:C65"/>
    <mergeCell ref="A124:C124"/>
    <mergeCell ref="A132:C132"/>
    <mergeCell ref="A113:C113"/>
    <mergeCell ref="A115:C115"/>
    <mergeCell ref="A110:C110"/>
    <mergeCell ref="A111:C111"/>
    <mergeCell ref="A112:C112"/>
    <mergeCell ref="A148:C148"/>
    <mergeCell ref="A120:C120"/>
    <mergeCell ref="A122:C122"/>
    <mergeCell ref="A70:C70"/>
    <mergeCell ref="A71:C71"/>
    <mergeCell ref="A80:C80"/>
    <mergeCell ref="A72:C72"/>
    <mergeCell ref="A76:C76"/>
    <mergeCell ref="A77:C77"/>
    <mergeCell ref="A78:C78"/>
    <mergeCell ref="A79:C79"/>
    <mergeCell ref="A109:C109"/>
    <mergeCell ref="A82:C82"/>
    <mergeCell ref="A83:C83"/>
    <mergeCell ref="A84:C84"/>
    <mergeCell ref="A99:C99"/>
    <mergeCell ref="A101:C101"/>
    <mergeCell ref="A102:C102"/>
    <mergeCell ref="A103:C103"/>
    <mergeCell ref="A104:C104"/>
    <mergeCell ref="A90:C90"/>
    <mergeCell ref="A91:C91"/>
    <mergeCell ref="A92:C92"/>
    <mergeCell ref="A93:C93"/>
    <mergeCell ref="A26:C26"/>
    <mergeCell ref="A45:C45"/>
    <mergeCell ref="A7:C7"/>
    <mergeCell ref="A9:C9"/>
    <mergeCell ref="A1:J1"/>
    <mergeCell ref="A3:J3"/>
    <mergeCell ref="A5:C5"/>
    <mergeCell ref="A10:C10"/>
    <mergeCell ref="A11:C11"/>
    <mergeCell ref="A12:C12"/>
    <mergeCell ref="A15:C15"/>
    <mergeCell ref="A16:C16"/>
    <mergeCell ref="A17:C17"/>
    <mergeCell ref="A18:C18"/>
    <mergeCell ref="A20:C20"/>
    <mergeCell ref="A21:C21"/>
    <mergeCell ref="A22:C22"/>
    <mergeCell ref="A23:C23"/>
    <mergeCell ref="A24:C24"/>
    <mergeCell ref="A35:C35"/>
    <mergeCell ref="A36:C36"/>
    <mergeCell ref="A175:C175"/>
    <mergeCell ref="A176:C176"/>
    <mergeCell ref="A149:C149"/>
    <mergeCell ref="A150:C150"/>
    <mergeCell ref="A151:C151"/>
    <mergeCell ref="A152:C152"/>
    <mergeCell ref="A174:C174"/>
    <mergeCell ref="A27:C27"/>
    <mergeCell ref="A28:C28"/>
    <mergeCell ref="A29:C29"/>
    <mergeCell ref="A30:C30"/>
    <mergeCell ref="A31:C31"/>
    <mergeCell ref="A42:C42"/>
    <mergeCell ref="A34:C34"/>
    <mergeCell ref="A38:C38"/>
    <mergeCell ref="A39:C39"/>
    <mergeCell ref="A40:C40"/>
    <mergeCell ref="A41:C41"/>
    <mergeCell ref="A173:C173"/>
    <mergeCell ref="A59:C59"/>
    <mergeCell ref="A60:C60"/>
    <mergeCell ref="A61:C61"/>
    <mergeCell ref="A63:C63"/>
    <mergeCell ref="A69:C69"/>
    <mergeCell ref="A155:C155"/>
    <mergeCell ref="A156:C156"/>
    <mergeCell ref="A157:C157"/>
    <mergeCell ref="A158:C158"/>
    <mergeCell ref="A159:C159"/>
    <mergeCell ref="A160:C160"/>
    <mergeCell ref="A161:C161"/>
    <mergeCell ref="A162:C162"/>
    <mergeCell ref="A86:C86"/>
    <mergeCell ref="A87:C87"/>
    <mergeCell ref="A88:C88"/>
    <mergeCell ref="A89:C89"/>
    <mergeCell ref="A94:C94"/>
    <mergeCell ref="A95:C95"/>
    <mergeCell ref="A96:C96"/>
    <mergeCell ref="A97:C97"/>
    <mergeCell ref="A98:C98"/>
    <mergeCell ref="A105:C105"/>
    <mergeCell ref="A106:C106"/>
    <mergeCell ref="A107:C107"/>
    <mergeCell ref="A116:C116"/>
    <mergeCell ref="A117:C117"/>
    <mergeCell ref="A118:C118"/>
    <mergeCell ref="A119:C119"/>
  </mergeCells>
  <pageMargins left="0.7" right="0.7" top="0.75" bottom="0.75" header="0.3" footer="0.3"/>
  <pageSetup paperSize="9" scale="6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SAŽETAK-EUR</vt:lpstr>
      <vt:lpstr> Račun prihoda i rashoda</vt:lpstr>
      <vt:lpstr>Rashodi prema funkcijskoj kl</vt:lpstr>
      <vt:lpstr>Račun financiranja</vt:lpstr>
      <vt:lpstr>POSEBNI DIO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Vesna</cp:lastModifiedBy>
  <cp:lastPrinted>2024-05-27T08:25:30Z</cp:lastPrinted>
  <dcterms:created xsi:type="dcterms:W3CDTF">2022-08-12T12:51:27Z</dcterms:created>
  <dcterms:modified xsi:type="dcterms:W3CDTF">2024-06-25T08:13:32Z</dcterms:modified>
</cp:coreProperties>
</file>